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chbenetatos\Desktop\New folder (2)\φιναλ\"/>
    </mc:Choice>
  </mc:AlternateContent>
  <xr:revisionPtr revIDLastSave="0" documentId="13_ncr:1_{C8C6894E-77D6-42E3-B48F-9DB29630E65B}" xr6:coauthVersionLast="47" xr6:coauthVersionMax="47" xr10:uidLastSave="{00000000-0000-0000-0000-000000000000}"/>
  <bookViews>
    <workbookView xWindow="-120" yWindow="-120" windowWidth="29040" windowHeight="15720" tabRatio="806" activeTab="2" xr2:uid="{00000000-000D-0000-FFFF-FFFF00000000}"/>
  </bookViews>
  <sheets>
    <sheet name="Value chain flow diagram" sheetId="8" r:id="rId1"/>
    <sheet name="North" sheetId="15" r:id="rId2"/>
    <sheet name="LCC_N" sheetId="29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5" i="15" l="1"/>
  <c r="C13" i="15" l="1"/>
  <c r="C15" i="15"/>
  <c r="C12" i="15" l="1"/>
  <c r="C45" i="15" l="1"/>
  <c r="L63" i="15"/>
  <c r="L61" i="15"/>
  <c r="L60" i="15"/>
  <c r="L59" i="15"/>
  <c r="L45" i="15"/>
  <c r="L49" i="15"/>
  <c r="L44" i="15"/>
  <c r="L39" i="15"/>
  <c r="L35" i="15"/>
  <c r="C35" i="15"/>
  <c r="L30" i="15"/>
  <c r="C30" i="15"/>
  <c r="L29" i="15"/>
  <c r="C29" i="15"/>
  <c r="L25" i="15"/>
  <c r="C25" i="15"/>
  <c r="L24" i="15"/>
  <c r="C24" i="15"/>
  <c r="L19" i="15"/>
  <c r="C19" i="15"/>
  <c r="L15" i="15"/>
  <c r="L14" i="15"/>
  <c r="C14" i="15"/>
  <c r="L13" i="15"/>
  <c r="L12" i="15"/>
  <c r="F6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tc={4DD78790-0B73-468F-8D1B-BA4D87050739}</author>
    <author>tc={A4B8CE35-0C86-485B-98FC-DBEBDD418904}</author>
    <author>tc={ACCB43D8-7AD8-4F34-95E1-65F05BB9F266}</author>
    <author>tc={3625E17B-8550-4EAE-82E2-966186B965CE}</author>
    <author>tc={A2D0E1B2-F9F1-4FD3-AD4B-9B532BAED116}</author>
    <author>tc={319B12B9-E099-482E-995F-9EFF3DAA29A0}</author>
    <author>tc={5B5CBC62-7DD5-44A8-A61F-FE32366C8E63}</author>
    <author>tc={926AE105-CBE8-49D3-9A34-461DEF6FBE7F}</author>
    <author>tc={17902609-C60F-4344-941B-AA886B2224BC}</author>
    <author>tc={72EBC248-C752-4D27-9383-793F893E120A}</author>
    <author>tc={2FEA25A4-E9FE-4596-BBA6-1762FECA97DB}</author>
  </authors>
  <commentList>
    <comment ref="A9" authorId="0" shapeId="0" xr:uid="{4DD78790-0B73-468F-8D1B-BA4D87050739}">
      <text>
        <t>[Threaded comment]
Your version of Excel allows you to read this threaded comment; however, any edits to it will get removed if the file is opened in a newer version of Excel. Learn more: https://go.microsoft.com/fwlink/?linkid=870924
Comment:
    @Angeliki Konsta to check the LCI</t>
      </text>
    </comment>
    <comment ref="F11" authorId="1" shapeId="0" xr:uid="{A4B8CE35-0C86-485B-98FC-DBEBDD418904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18" authorId="2" shapeId="0" xr:uid="{ACCB43D8-7AD8-4F34-95E1-65F05BB9F266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23" authorId="3" shapeId="0" xr:uid="{3625E17B-8550-4EAE-82E2-966186B965CE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28" authorId="4" shapeId="0" xr:uid="{A2D0E1B2-F9F1-4FD3-AD4B-9B532BAED116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34" authorId="5" shapeId="0" xr:uid="{319B12B9-E099-482E-995F-9EFF3DAA29A0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38" authorId="6" shapeId="0" xr:uid="{5B5CBC62-7DD5-44A8-A61F-FE32366C8E63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43" authorId="7" shapeId="0" xr:uid="{926AE105-CBE8-49D3-9A34-461DEF6FBE7F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48" authorId="8" shapeId="0" xr:uid="{17902609-C60F-4344-941B-AA886B2224BC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53" authorId="9" shapeId="0" xr:uid="{72EBC248-C752-4D27-9383-793F893E120A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58" authorId="10" shapeId="0" xr:uid="{2FEA25A4-E9FE-4596-BBA6-1762FECA97DB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tc={6A129803-6624-4D74-9DB1-E6B43DB8A690}</author>
  </authors>
  <commentList>
    <comment ref="F4" authorId="0" shapeId="0" xr:uid="{6A129803-6624-4D74-9DB1-E6B43DB8A690}">
      <text>
        <t>[Threaded comment]
Your version of Excel allows you to read this threaded comment; however, any edits to it will get removed if the file is opened in a newer version of Excel. Learn more: https://go.microsoft.com/fwlink/?linkid=870924
Comment:
    Sensitive</t>
      </text>
    </comment>
  </commentList>
</comments>
</file>

<file path=xl/sharedStrings.xml><?xml version="1.0" encoding="utf-8"?>
<sst xmlns="http://schemas.openxmlformats.org/spreadsheetml/2006/main" count="297" uniqueCount="127">
  <si>
    <t>Indications</t>
  </si>
  <si>
    <t>- Only the blank spaces should be filled in</t>
  </si>
  <si>
    <t>- All other items must be selected from the drop-down list</t>
  </si>
  <si>
    <t>- Any deviations from the processes in the diagram block should be indicated</t>
  </si>
  <si>
    <t xml:space="preserve">  </t>
  </si>
  <si>
    <t>FU:</t>
  </si>
  <si>
    <t>Name</t>
  </si>
  <si>
    <t>- Source type: measurements, calculations (e.g. material consumption based on chemical formulas/energy consumption based on machine power), simulations, literature</t>
  </si>
  <si>
    <t>ton struvite</t>
  </si>
  <si>
    <t>Reference flow</t>
  </si>
  <si>
    <t>m3 of treated effluent</t>
  </si>
  <si>
    <t>Crystallization</t>
  </si>
  <si>
    <t>Pedigree matrix</t>
  </si>
  <si>
    <t>INPUTS</t>
  </si>
  <si>
    <t>Data quality</t>
  </si>
  <si>
    <t>Input type</t>
  </si>
  <si>
    <t>Item</t>
  </si>
  <si>
    <t>Value</t>
  </si>
  <si>
    <t>Unit</t>
  </si>
  <si>
    <t>Source type</t>
  </si>
  <si>
    <t>Source details</t>
  </si>
  <si>
    <t>Materials</t>
  </si>
  <si>
    <t>Treated effluent</t>
  </si>
  <si>
    <t>m3</t>
  </si>
  <si>
    <t>Primary information</t>
  </si>
  <si>
    <t>Measurement</t>
  </si>
  <si>
    <t>Material</t>
  </si>
  <si>
    <t>MgCl2 (30% w/w)</t>
  </si>
  <si>
    <t>kg</t>
  </si>
  <si>
    <t>NaOH (29% w/w)</t>
  </si>
  <si>
    <t>Energy</t>
  </si>
  <si>
    <t>Electricity</t>
  </si>
  <si>
    <t>kWh</t>
  </si>
  <si>
    <t>OUTPUTS</t>
  </si>
  <si>
    <t>Output type</t>
  </si>
  <si>
    <t>Waste</t>
  </si>
  <si>
    <t>Treated effluent within the WWTP</t>
  </si>
  <si>
    <t>Grit washing</t>
  </si>
  <si>
    <t>Water</t>
  </si>
  <si>
    <t>l</t>
  </si>
  <si>
    <t>Products and co-products</t>
  </si>
  <si>
    <t>Struvite stream</t>
  </si>
  <si>
    <t>Reject water</t>
  </si>
  <si>
    <t>Drying</t>
  </si>
  <si>
    <t>Heat</t>
  </si>
  <si>
    <t>Struvite</t>
  </si>
  <si>
    <t>Packaging</t>
  </si>
  <si>
    <t>Plastic bag</t>
  </si>
  <si>
    <t>Estimation</t>
  </si>
  <si>
    <t>Transport</t>
  </si>
  <si>
    <t>To the application site</t>
  </si>
  <si>
    <t>tkm</t>
  </si>
  <si>
    <t>Technical handbooks and manuals</t>
  </si>
  <si>
    <t>PEF, Expert estimation</t>
  </si>
  <si>
    <t>Packaged struvite</t>
  </si>
  <si>
    <t>Application on land</t>
  </si>
  <si>
    <t>Struvite fertilizer applied</t>
  </si>
  <si>
    <t>Diesel</t>
  </si>
  <si>
    <t>Literature review</t>
  </si>
  <si>
    <t>Boldrin, 2009
Moller, 2009
Berglund, 2006</t>
  </si>
  <si>
    <t>To nature - emissions to air</t>
  </si>
  <si>
    <t>NH3</t>
  </si>
  <si>
    <t>kg NH3 / kg N applied</t>
  </si>
  <si>
    <t>PEF, 2021</t>
  </si>
  <si>
    <t>N2O</t>
  </si>
  <si>
    <t>kg N2O / kg N applied</t>
  </si>
  <si>
    <t xml:space="preserve">IPCC, 2019
Wang et al., 2023
Yang et al., 2023 </t>
  </si>
  <si>
    <t>NO2</t>
  </si>
  <si>
    <t>kg NO2 / kg N applied</t>
  </si>
  <si>
    <t>EMEP/EEA Guidebook, 2023</t>
  </si>
  <si>
    <t>To nature - emission to water</t>
  </si>
  <si>
    <t>NO3</t>
  </si>
  <si>
    <t>kg NO3 / kg N applied</t>
  </si>
  <si>
    <t>IPCC, 2019</t>
  </si>
  <si>
    <t>P</t>
  </si>
  <si>
    <t>kg P / kg P applied</t>
  </si>
  <si>
    <t>Kokulan et al., 2024
Everaert et al., 2018
Muys et al., 2021</t>
  </si>
  <si>
    <t>Categories</t>
  </si>
  <si>
    <t>amount</t>
  </si>
  <si>
    <t>units</t>
  </si>
  <si>
    <t>Type of source</t>
  </si>
  <si>
    <t>Source</t>
  </si>
  <si>
    <t>Comments</t>
  </si>
  <si>
    <t>CAPEX</t>
  </si>
  <si>
    <t>Struvite production plant</t>
  </si>
  <si>
    <t>€</t>
  </si>
  <si>
    <t>Secondary data</t>
  </si>
  <si>
    <t>FER-PLAY partners (NuReSys)</t>
  </si>
  <si>
    <t>Tractor (application on land)</t>
  </si>
  <si>
    <t>Personal communication(outside FER-PLAY)</t>
  </si>
  <si>
    <t>Sensitive</t>
  </si>
  <si>
    <t>Fertilizing equipment</t>
  </si>
  <si>
    <t>CETENMA</t>
  </si>
  <si>
    <t>Truck (application stage)</t>
  </si>
  <si>
    <t>truck1.eu, www.trucksnl.com,www.europa camiones.com, https://apps.fomento.gob.es/BDOTLE/visorBDpop.aspx?i=614</t>
  </si>
  <si>
    <t>OPEX</t>
  </si>
  <si>
    <t>Electricity (Crystallization)</t>
  </si>
  <si>
    <t>Eurostat (2023a)</t>
  </si>
  <si>
    <t>MgCl2 (Crystallization)</t>
  </si>
  <si>
    <t>NaOH (Crystallization)</t>
  </si>
  <si>
    <t>Electricity (Grit washing)</t>
  </si>
  <si>
    <t>Water (Grit washing)</t>
  </si>
  <si>
    <t>(Arbués &amp; Valiñas, 2020)</t>
  </si>
  <si>
    <t>Heat (Drying)</t>
  </si>
  <si>
    <t>Eurostat (2023b)</t>
  </si>
  <si>
    <t>Plastic Bulk Bag  (Packaging)</t>
  </si>
  <si>
    <t>https://www.mypalletsonline.com/gb/bulk-bag-for-waste-and-recycled-products/273-bulk-bag-waste-and-recycling-all-materials-90x90x200-1000kg.html</t>
  </si>
  <si>
    <t>Labour costs (Struvite production plant)</t>
  </si>
  <si>
    <t>Repair and maintenance cost</t>
  </si>
  <si>
    <t>(Slorach et al., 2019)</t>
  </si>
  <si>
    <t>Administrative cost</t>
  </si>
  <si>
    <t>EoL (in the last year)</t>
  </si>
  <si>
    <t>SMARTPlant (Fatone, 2020)</t>
  </si>
  <si>
    <t>adjusted to 5% based on SMARTplant</t>
  </si>
  <si>
    <t>Transportation (application on land)</t>
  </si>
  <si>
    <t>Persyn, D., Díaz-Lanchas, J., &amp; Barbero, J. (2022)</t>
  </si>
  <si>
    <t>Average truck load 13.7</t>
  </si>
  <si>
    <t>Diesel (Tractor, application on land)</t>
  </si>
  <si>
    <t>EUROSTAT (2023) [Automotive gasoil]</t>
  </si>
  <si>
    <t>Fertilizing labour cost</t>
  </si>
  <si>
    <t>International Labour Organization (2020)</t>
  </si>
  <si>
    <t>Machinery maintenance cost</t>
  </si>
  <si>
    <t>(Slorach et al., 2019).</t>
  </si>
  <si>
    <t>Income Stream</t>
  </si>
  <si>
    <t>Income</t>
  </si>
  <si>
    <t>NUTRIMAN - NUTRIent MANagement and Nutrient Recovery Thematic Network</t>
  </si>
  <si>
    <t>https://pdf.sciencedirectassets.com/271800/1-s2.0-S0048969720X00489/1-s2.0-S0048969720372570/main.pdf?X-Amz-Security-Token=IQoJb3JpZ2luX2VjECkaCXVzLWVhc3QtMSJIMEYCIQDfEusWE2UA9u%2FspY%2FTgKNv%2B08Mzm2uoDLVw2Odpj6CrwIhALls0ikiFBy%2BDgDpdezIPWP8xWk2YmHrpQrSMRqawKoYKrwFCNL%2F%2F%2F%2F%2F%2F%2F%2F%2F%2FwEQBRoMMDU5MDAzNTQ2ODY1IgweJfYhx8LpwaTKYzkqkAXzADJDwKCkPmWUtlbyxYQTK53RQ%2Bt%2BAWoXKATATKR0ym77OaDhLcOSUR0DpRoThwq5vNRNhI%2FWJaoLvif7NZ0e1%2BbnVAhl9U8Hv2lD%2F5O0HchwnkscMsipQdBauvGXH%2BOJ5uOKQoJd88WakBeOrPS1xfGwpF8Q2RwVGR9JLKUteu2TzyV900tUh%2F4GhgdG8EiehLd0Opsmzaen9UKceU6UE8Rsi7N83eX99DbzDqzWthR%2BIo79atgwf9%2FcvHjbpSDDUXkWqKNiA%2FtszxxisVbaSkMvgEs1Du%2BfDvdf2rIchuu346aOC9cKn4eq3CJOQgwmUh8yJCeG51Bw%2BTHW62vqpGIIC2wK3958ujGyPcwcxygHGA%2F0ETjM0UIOe%2BAjKd9xtWH49hleDBjsojARb1kwbnLJns2TdgUBeHawX2xQReOHRuH3z%2FSepCnQzUCiRV0e2w3gWN08pZ6lC3EezKQHg0vVVsw75gOt0y%2F0VGMAQhimg97MnFhsrhzJK4hzoYG%2FUbUHqHGaWMqQAo%2F8FWrG9DfxbLB0FDmP3p2J8x2olQcvwgjFbbwdIiXHRXhSHuufZmmePdBO99fI%2FQ%2FP%2FaoypIrDUlgUNn5dSGKaP09M7IKGMZjhd%2FxD80c5bEr3Kk1FbIbnK1ZD6%2BcFH0ZV8%2F74p6%2ByuF9tvulmzssj8c1xPvYW0q73JZHTfskc44HZRs7MMZJBLOml3N9lbN1xdTIEeYQBYKclBM3BSHMbAUjz0XtaOD2LITCrrmHlWY9RFq9jTijS5EljeYtySD889c%2BN6sxPpRZcjEFQfB%2FedR3RaJUo9BCi5y%2FO4fpKb222t6ROzHTTKbygQWzz054iXZ8XoNGisfyorUmKzS7ELjDPvjD1pe%2BzBjqwAQs56kIPVBUDVe8ZjQRCOKV1I7EkgpGrwkXk2PQ3sHvb7mvyezCXKQ95NR6O5a4%2F979VnXUXqsU7bYXB9oZYNuoM9Lx41tgEnUA8vf4Rr4qL8Zi%2B39t2XKiwqYDB3MwXXb0xYcc1nMgap2KjglLeKTKhM7CV6AaL%2FCXsxfIn9%2FiXGCXUWsYGz6wGQWiZpeJgPF7%2FY4P28uQyuw2xatInNajjoiKu5VS0mAvpHxLE9zlK&amp;X-Amz-Algorithm=AWS4-HMAC-SHA256&amp;X-Amz-Date=20240626T095209Z&amp;X-Amz-SignedHeaders=host&amp;X-Amz-Expires=300&amp;X-Amz-Credential=ASIAQ3PHCVTYVNXCZ7WL%2F20240626%2Fus-east-1%2Fs3%2Faws4_request&amp;X-Amz-Signature=f841d560024516b328c938f485ffc2733ff43979c9aad6d312b149e91ce3584f&amp;hash=71f8c1cd0afabc4c04589d08bc3c756e62e752b53a196241569df2ae78575b1d&amp;host=68042c943591013ac2b2430a89b270f6af2c76d8dfd086a07176afe7c76c2c61&amp;pii=S0048969720372570&amp;tid=spdf-49aed2b7-63da-4488-adbd-0545a716db42&amp;sid=d06b96cb35364640d018b2c8915d6aa13db1gxrqb&amp;type=client&amp;tsoh=d3d3LnNjaWVuY2VkaXJlY3QuY29t&amp;ua=05145c5e5e055b035d&amp;rr=899c4d8ccabf38ce&amp;cc=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</si>
</sst>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"/>
    <numFmt numFmtId="165" formatCode="0.000"/>
  </numFmts>
  <fonts count="36" x14ac:knownFonts="1">
    <font>
      <sz val="10"/>
      <color rgb="FF000000"/>
      <name val="Arial"/>
      <scheme val="minor"/>
    </font>
    <font>
      <sz val="10"/>
      <color theme="1"/>
      <name val="Arial"/>
      <family val="2"/>
      <charset val="161"/>
      <scheme val="minor"/>
    </font>
    <font>
      <sz val="10"/>
      <color theme="1"/>
      <name val="Corbel"/>
      <family val="2"/>
      <charset val="161"/>
    </font>
    <font>
      <b/>
      <sz val="10"/>
      <color theme="1"/>
      <name val="Poppins"/>
    </font>
    <font>
      <b/>
      <i/>
      <sz val="10"/>
      <color theme="1"/>
      <name val="Poppins"/>
    </font>
    <font>
      <sz val="10"/>
      <name val="Arial"/>
      <family val="2"/>
      <charset val="161"/>
    </font>
    <font>
      <sz val="7"/>
      <color theme="1"/>
      <name val="Corbel"/>
      <family val="2"/>
      <charset val="161"/>
    </font>
    <font>
      <i/>
      <sz val="10"/>
      <color theme="1"/>
      <name val="Corbel"/>
      <family val="2"/>
      <charset val="161"/>
    </font>
    <font>
      <i/>
      <sz val="10"/>
      <name val="Corbel"/>
      <family val="2"/>
      <charset val="161"/>
    </font>
    <font>
      <i/>
      <sz val="10"/>
      <name val="Corbel"/>
      <family val="2"/>
    </font>
    <font>
      <sz val="7"/>
      <color theme="1"/>
      <name val="Corbel"/>
      <family val="2"/>
    </font>
    <font>
      <sz val="10"/>
      <color rgb="FFFF0000"/>
      <name val="Arial"/>
      <family val="2"/>
      <charset val="161"/>
      <scheme val="minor"/>
    </font>
    <font>
      <b/>
      <sz val="16"/>
      <color rgb="FFFFFFFF"/>
      <name val="Corbel"/>
      <family val="2"/>
      <charset val="161"/>
    </font>
    <font>
      <sz val="16"/>
      <name val="Arial"/>
      <family val="2"/>
      <charset val="161"/>
    </font>
    <font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6"/>
      <color theme="0"/>
      <name val="Corbel"/>
      <family val="2"/>
      <charset val="161"/>
    </font>
    <font>
      <sz val="16"/>
      <color theme="0"/>
      <name val="Arial"/>
      <family val="2"/>
      <charset val="161"/>
    </font>
    <font>
      <b/>
      <sz val="16"/>
      <color theme="1"/>
      <name val="Corbel"/>
      <family val="2"/>
    </font>
    <font>
      <b/>
      <i/>
      <sz val="10"/>
      <name val="Corbel"/>
      <family val="2"/>
    </font>
    <font>
      <sz val="10"/>
      <name val="Arial"/>
      <family val="2"/>
    </font>
    <font>
      <b/>
      <i/>
      <sz val="10"/>
      <color rgb="FF0B5394"/>
      <name val="Poppins"/>
    </font>
    <font>
      <u/>
      <sz val="10"/>
      <color theme="1"/>
      <name val="Corbel"/>
      <family val="2"/>
      <charset val="161"/>
    </font>
    <font>
      <b/>
      <sz val="10"/>
      <color theme="1"/>
      <name val="Arial"/>
      <family val="2"/>
      <charset val="161"/>
      <scheme val="minor"/>
    </font>
    <font>
      <sz val="10"/>
      <color rgb="FF000000"/>
      <name val="Arial"/>
      <family val="2"/>
      <scheme val="minor"/>
    </font>
    <font>
      <sz val="10"/>
      <color rgb="FFFF0000"/>
      <name val="Corbel"/>
      <family val="2"/>
      <charset val="161"/>
    </font>
    <font>
      <b/>
      <i/>
      <sz val="10"/>
      <color rgb="FF000000"/>
      <name val="Arial"/>
      <family val="2"/>
      <scheme val="minor"/>
    </font>
    <font>
      <sz val="10"/>
      <name val="Arial"/>
      <family val="2"/>
      <charset val="161"/>
      <scheme val="minor"/>
    </font>
    <font>
      <b/>
      <sz val="10"/>
      <name val="Arial"/>
      <family val="2"/>
      <scheme val="minor"/>
    </font>
    <font>
      <i/>
      <sz val="10"/>
      <color theme="1"/>
      <name val="Corbel"/>
      <family val="2"/>
    </font>
    <font>
      <sz val="10"/>
      <name val="Corbel"/>
      <family val="2"/>
      <charset val="161"/>
    </font>
    <font>
      <sz val="10"/>
      <name val="Corbel"/>
      <family val="2"/>
    </font>
    <font>
      <u/>
      <sz val="10"/>
      <color theme="10"/>
      <name val="Arial"/>
      <family val="2"/>
      <scheme val="minor"/>
    </font>
    <font>
      <sz val="11"/>
      <color theme="1"/>
      <name val="Arial"/>
      <family val="2"/>
      <scheme val="minor"/>
    </font>
    <font>
      <sz val="7"/>
      <name val="Corbel"/>
      <family val="2"/>
    </font>
    <font>
      <b/>
      <u/>
      <sz val="10"/>
      <color rgb="FF000000"/>
      <name val="Arial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9FC5E8"/>
        <bgColor rgb="FF9FC5E8"/>
      </patternFill>
    </fill>
    <fill>
      <patternFill patternType="solid">
        <fgColor rgb="FFA4C2F4"/>
        <bgColor rgb="FFA4C2F4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0B5394"/>
        <bgColor rgb="FF0B5394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rgb="FFEFEFEF"/>
      </left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thin">
        <color rgb="FFEFEFEF"/>
      </left>
      <right/>
      <top style="thin">
        <color rgb="FFEFEFEF"/>
      </top>
      <bottom style="thin">
        <color rgb="FFEFEFEF"/>
      </bottom>
      <diagonal/>
    </border>
    <border>
      <left style="thin">
        <color rgb="FFEFEFEF"/>
      </left>
      <right style="thin">
        <color rgb="FFEFEFEF"/>
      </right>
      <top style="thin">
        <color rgb="FFEFEFEF"/>
      </top>
      <bottom/>
      <diagonal/>
    </border>
    <border>
      <left style="thin">
        <color rgb="FFEFEFEF"/>
      </left>
      <right/>
      <top style="thin">
        <color rgb="FFEFEFEF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EFEFEF"/>
      </left>
      <right style="thin">
        <color rgb="FFEFEFEF"/>
      </right>
      <top/>
      <bottom style="thin">
        <color rgb="FFEFEFEF"/>
      </bottom>
      <diagonal/>
    </border>
    <border>
      <left/>
      <right/>
      <top style="thin">
        <color rgb="FFEFEFEF"/>
      </top>
      <bottom/>
      <diagonal/>
    </border>
    <border>
      <left/>
      <right style="thin">
        <color rgb="FFEFEFEF"/>
      </right>
      <top style="thin">
        <color rgb="FFEFEFEF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 style="thin">
        <color rgb="FFEFEFEF"/>
      </right>
      <top/>
      <bottom style="thin">
        <color rgb="FFEFEFEF"/>
      </bottom>
      <diagonal/>
    </border>
    <border>
      <left style="thin">
        <color rgb="FFEFEFEF"/>
      </left>
      <right/>
      <top/>
      <bottom style="thin">
        <color rgb="FFEFEFEF"/>
      </bottom>
      <diagonal/>
    </border>
    <border>
      <left/>
      <right/>
      <top/>
      <bottom style="thin">
        <color rgb="FFEFEFEF"/>
      </bottom>
      <diagonal/>
    </border>
    <border>
      <left style="thin">
        <color rgb="FFEFEFE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EFEFEF"/>
      </right>
      <top style="thin">
        <color rgb="FFFFFFFF"/>
      </top>
      <bottom style="thin">
        <color rgb="FFFFFFFF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434343"/>
      </right>
      <top/>
      <bottom style="medium">
        <color rgb="FF434343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ck">
        <color rgb="FF95B530"/>
      </top>
      <bottom/>
      <diagonal/>
    </border>
    <border>
      <left/>
      <right style="thick">
        <color rgb="FF454E1F"/>
      </right>
      <top style="thick">
        <color rgb="FF95B53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6">
    <xf numFmtId="0" fontId="0" fillId="0" borderId="0"/>
    <xf numFmtId="0" fontId="32" fillId="0" borderId="0" applyNumberFormat="0" applyFill="0" applyBorder="0" applyAlignment="0" applyProtection="0"/>
    <xf numFmtId="0" fontId="33" fillId="0" borderId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44" fontId="33" fillId="0" borderId="0" applyFont="0" applyFill="0" applyBorder="0" applyAlignment="0" applyProtection="0"/>
  </cellStyleXfs>
  <cellXfs count="150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9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2" fontId="2" fillId="2" borderId="6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" fillId="9" borderId="0" xfId="0" applyFont="1" applyFill="1" applyAlignment="1">
      <alignment horizontal="center" vertical="center"/>
    </xf>
    <xf numFmtId="0" fontId="18" fillId="2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vertical="center" wrapText="1"/>
    </xf>
    <xf numFmtId="0" fontId="21" fillId="7" borderId="5" xfId="0" applyFont="1" applyFill="1" applyBorder="1" applyAlignment="1">
      <alignment vertical="center" wrapText="1"/>
    </xf>
    <xf numFmtId="2" fontId="21" fillId="6" borderId="5" xfId="0" applyNumberFormat="1" applyFont="1" applyFill="1" applyBorder="1" applyAlignment="1">
      <alignment horizontal="center" vertical="center" wrapText="1"/>
    </xf>
    <xf numFmtId="1" fontId="21" fillId="6" borderId="23" xfId="0" applyNumberFormat="1" applyFont="1" applyFill="1" applyBorder="1" applyAlignment="1">
      <alignment horizontal="center" vertical="center" wrapText="1"/>
    </xf>
    <xf numFmtId="1" fontId="7" fillId="3" borderId="12" xfId="0" applyNumberFormat="1" applyFont="1" applyFill="1" applyBorder="1" applyAlignment="1">
      <alignment horizontal="center" vertical="center"/>
    </xf>
    <xf numFmtId="0" fontId="21" fillId="7" borderId="0" xfId="0" applyFont="1" applyFill="1" applyAlignment="1">
      <alignment vertical="center"/>
    </xf>
    <xf numFmtId="0" fontId="23" fillId="2" borderId="1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5" fillId="2" borderId="15" xfId="0" applyFont="1" applyFill="1" applyBorder="1" applyAlignment="1">
      <alignment vertical="center"/>
    </xf>
    <xf numFmtId="0" fontId="25" fillId="2" borderId="6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24" fillId="0" borderId="0" xfId="0" applyFont="1"/>
    <xf numFmtId="1" fontId="7" fillId="3" borderId="1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27" fillId="2" borderId="1" xfId="0" applyFont="1" applyFill="1" applyBorder="1" applyAlignment="1">
      <alignment vertical="center"/>
    </xf>
    <xf numFmtId="0" fontId="28" fillId="0" borderId="0" xfId="0" applyFont="1" applyAlignment="1">
      <alignment vertical="center"/>
    </xf>
    <xf numFmtId="1" fontId="8" fillId="3" borderId="14" xfId="0" applyNumberFormat="1" applyFont="1" applyFill="1" applyBorder="1" applyAlignment="1">
      <alignment horizontal="center" vertical="center" wrapText="1"/>
    </xf>
    <xf numFmtId="1" fontId="7" fillId="3" borderId="14" xfId="0" applyNumberFormat="1" applyFont="1" applyFill="1" applyBorder="1" applyAlignment="1">
      <alignment horizontal="center" vertical="center" wrapText="1"/>
    </xf>
    <xf numFmtId="1" fontId="8" fillId="3" borderId="12" xfId="0" applyNumberFormat="1" applyFont="1" applyFill="1" applyBorder="1" applyAlignment="1">
      <alignment horizontal="center" vertical="center"/>
    </xf>
    <xf numFmtId="0" fontId="29" fillId="3" borderId="12" xfId="0" applyFont="1" applyFill="1" applyBorder="1" applyAlignment="1">
      <alignment horizontal="center" vertical="center" wrapText="1"/>
    </xf>
    <xf numFmtId="0" fontId="29" fillId="3" borderId="12" xfId="0" applyFont="1" applyFill="1" applyBorder="1" applyAlignment="1">
      <alignment horizontal="center" vertical="center"/>
    </xf>
    <xf numFmtId="0" fontId="30" fillId="2" borderId="15" xfId="0" applyFont="1" applyFill="1" applyBorder="1" applyAlignment="1">
      <alignment vertical="center"/>
    </xf>
    <xf numFmtId="0" fontId="30" fillId="2" borderId="6" xfId="0" applyFont="1" applyFill="1" applyBorder="1" applyAlignment="1">
      <alignment vertical="center"/>
    </xf>
    <xf numFmtId="2" fontId="30" fillId="2" borderId="6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2" fontId="0" fillId="0" borderId="25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24" fillId="10" borderId="25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vertical="center"/>
    </xf>
    <xf numFmtId="0" fontId="31" fillId="2" borderId="1" xfId="0" applyFont="1" applyFill="1" applyBorder="1" applyAlignment="1">
      <alignment vertical="center"/>
    </xf>
    <xf numFmtId="2" fontId="31" fillId="2" borderId="6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/>
    </xf>
    <xf numFmtId="0" fontId="14" fillId="2" borderId="6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165" fontId="7" fillId="0" borderId="14" xfId="0" applyNumberFormat="1" applyFont="1" applyBorder="1" applyAlignment="1">
      <alignment horizontal="center" vertical="center"/>
    </xf>
    <xf numFmtId="0" fontId="0" fillId="0" borderId="30" xfId="0" applyBorder="1"/>
    <xf numFmtId="2" fontId="7" fillId="0" borderId="14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2" fillId="0" borderId="0" xfId="1"/>
    <xf numFmtId="0" fontId="0" fillId="0" borderId="0" xfId="0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10" borderId="30" xfId="0" applyFill="1" applyBorder="1" applyAlignment="1">
      <alignment horizontal="left" vertical="center" wrapText="1"/>
    </xf>
    <xf numFmtId="0" fontId="32" fillId="10" borderId="30" xfId="1" applyFill="1" applyBorder="1" applyAlignment="1">
      <alignment horizontal="left" vertical="center" wrapText="1"/>
    </xf>
    <xf numFmtId="0" fontId="26" fillId="11" borderId="23" xfId="0" applyFont="1" applyFill="1" applyBorder="1" applyAlignment="1">
      <alignment horizontal="left" vertical="center" wrapText="1"/>
    </xf>
    <xf numFmtId="0" fontId="26" fillId="11" borderId="22" xfId="0" applyFont="1" applyFill="1" applyBorder="1" applyAlignment="1">
      <alignment horizontal="center" vertical="center" wrapText="1"/>
    </xf>
    <xf numFmtId="0" fontId="26" fillId="11" borderId="27" xfId="0" applyFont="1" applyFill="1" applyBorder="1" applyAlignment="1">
      <alignment horizontal="center" vertical="center" wrapText="1"/>
    </xf>
    <xf numFmtId="2" fontId="26" fillId="11" borderId="27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26" fillId="11" borderId="23" xfId="0" applyFont="1" applyFill="1" applyBorder="1" applyAlignment="1">
      <alignment horizontal="center" vertical="center" wrapText="1"/>
    </xf>
    <xf numFmtId="0" fontId="24" fillId="10" borderId="32" xfId="0" applyFont="1" applyFill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10" borderId="33" xfId="0" applyFont="1" applyFill="1" applyBorder="1" applyAlignment="1">
      <alignment horizontal="center" vertical="center" wrapText="1"/>
    </xf>
    <xf numFmtId="2" fontId="26" fillId="11" borderId="26" xfId="0" applyNumberFormat="1" applyFont="1" applyFill="1" applyBorder="1" applyAlignment="1">
      <alignment horizontal="center" vertical="center" wrapText="1"/>
    </xf>
    <xf numFmtId="2" fontId="0" fillId="0" borderId="29" xfId="0" applyNumberFormat="1" applyBorder="1" applyAlignment="1">
      <alignment horizontal="center" vertical="center" wrapText="1"/>
    </xf>
    <xf numFmtId="2" fontId="0" fillId="0" borderId="21" xfId="0" applyNumberFormat="1" applyBorder="1" applyAlignment="1">
      <alignment horizontal="center" vertical="center" wrapText="1"/>
    </xf>
    <xf numFmtId="2" fontId="0" fillId="0" borderId="24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0" fontId="34" fillId="2" borderId="1" xfId="0" applyFont="1" applyFill="1" applyBorder="1" applyAlignment="1">
      <alignment horizontal="center" vertical="center"/>
    </xf>
    <xf numFmtId="0" fontId="25" fillId="2" borderId="13" xfId="0" applyFont="1" applyFill="1" applyBorder="1" applyAlignment="1">
      <alignment vertical="center"/>
    </xf>
    <xf numFmtId="0" fontId="25" fillId="2" borderId="1" xfId="0" applyFont="1" applyFill="1" applyBorder="1" applyAlignment="1">
      <alignment vertical="center"/>
    </xf>
    <xf numFmtId="2" fontId="25" fillId="2" borderId="1" xfId="0" applyNumberFormat="1" applyFont="1" applyFill="1" applyBorder="1" applyAlignment="1">
      <alignment horizontal="center" vertical="center"/>
    </xf>
    <xf numFmtId="0" fontId="32" fillId="0" borderId="25" xfId="1" applyBorder="1" applyAlignment="1">
      <alignment horizontal="left" vertical="center" wrapText="1"/>
    </xf>
    <xf numFmtId="0" fontId="32" fillId="0" borderId="36" xfId="1" applyFill="1" applyBorder="1"/>
    <xf numFmtId="0" fontId="32" fillId="0" borderId="30" xfId="1" applyBorder="1" applyAlignment="1">
      <alignment horizontal="left" vertical="center" wrapText="1"/>
    </xf>
    <xf numFmtId="0" fontId="32" fillId="0" borderId="30" xfId="1" applyBorder="1"/>
    <xf numFmtId="0" fontId="32" fillId="0" borderId="36" xfId="1" applyBorder="1"/>
    <xf numFmtId="0" fontId="32" fillId="0" borderId="30" xfId="1" applyBorder="1" applyAlignment="1">
      <alignment horizontal="justify" vertical="center" wrapText="1"/>
    </xf>
    <xf numFmtId="0" fontId="8" fillId="12" borderId="14" xfId="0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/>
    </xf>
    <xf numFmtId="0" fontId="0" fillId="13" borderId="0" xfId="0" applyFill="1" applyAlignment="1">
      <alignment horizontal="left" vertical="center" wrapText="1"/>
    </xf>
    <xf numFmtId="0" fontId="0" fillId="13" borderId="30" xfId="0" applyFill="1" applyBorder="1" applyAlignment="1">
      <alignment horizontal="left" vertical="center" wrapText="1"/>
    </xf>
    <xf numFmtId="0" fontId="35" fillId="13" borderId="0" xfId="0" applyFont="1" applyFill="1"/>
    <xf numFmtId="0" fontId="16" fillId="8" borderId="4" xfId="0" applyFont="1" applyFill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2" fillId="9" borderId="9" xfId="0" applyFont="1" applyFill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2" fillId="8" borderId="4" xfId="0" applyFont="1" applyFill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22" fillId="3" borderId="18" xfId="0" applyFont="1" applyFill="1" applyBorder="1" applyAlignment="1">
      <alignment horizontal="left" vertical="center"/>
    </xf>
    <xf numFmtId="0" fontId="22" fillId="3" borderId="19" xfId="0" applyFont="1" applyFill="1" applyBorder="1" applyAlignment="1">
      <alignment horizontal="left" vertical="center"/>
    </xf>
    <xf numFmtId="0" fontId="22" fillId="3" borderId="20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3" fillId="4" borderId="21" xfId="0" applyFont="1" applyFill="1" applyBorder="1" applyAlignment="1">
      <alignment horizontal="center" vertical="center"/>
    </xf>
    <xf numFmtId="0" fontId="20" fillId="0" borderId="24" xfId="0" applyFont="1" applyBorder="1" applyAlignment="1">
      <alignment vertical="center"/>
    </xf>
    <xf numFmtId="0" fontId="4" fillId="5" borderId="22" xfId="0" applyFont="1" applyFill="1" applyBorder="1" applyAlignment="1">
      <alignment horizontal="left" vertical="center" wrapText="1"/>
    </xf>
    <xf numFmtId="0" fontId="2" fillId="0" borderId="16" xfId="0" quotePrefix="1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5" fillId="10" borderId="34" xfId="0" applyFont="1" applyFill="1" applyBorder="1" applyAlignment="1">
      <alignment horizontal="center" vertical="center" wrapText="1"/>
    </xf>
    <xf numFmtId="0" fontId="15" fillId="10" borderId="35" xfId="0" applyFont="1" applyFill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</cellXfs>
  <cellStyles count="6">
    <cellStyle name="Comma 2" xfId="3" xr:uid="{183AD228-6871-47EA-A05E-3661ED915836}"/>
    <cellStyle name="Currency 2" xfId="5" xr:uid="{1CCDBD16-09CA-4C22-A78E-6B7AD52B1BDB}"/>
    <cellStyle name="Hyperlink" xfId="1" builtinId="8"/>
    <cellStyle name="Normal" xfId="0" builtinId="0"/>
    <cellStyle name="Normal 2" xfId="2" xr:uid="{61C570BB-3E5B-42EB-8F66-FBBC14F3F27F}"/>
    <cellStyle name="Percent 2" xfId="4" xr:uid="{972B1102-7C30-4CB2-BBE0-E8486FC028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3</xdr:row>
      <xdr:rowOff>66675</xdr:rowOff>
    </xdr:from>
    <xdr:to>
      <xdr:col>18</xdr:col>
      <xdr:colOff>257175</xdr:colOff>
      <xdr:row>31</xdr:row>
      <xdr:rowOff>85725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8336811-2BC5-D9D9-B169-0013D89FE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523875"/>
          <a:ext cx="10544175" cy="428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44451</xdr:rowOff>
    </xdr:from>
    <xdr:ext cx="2713038" cy="529025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FEE2D0C-1D64-474E-87CB-BC0DD4DB50FB}"/>
            </a:ext>
          </a:extLst>
        </xdr:cNvPr>
        <xdr:cNvSpPr txBox="1"/>
      </xdr:nvSpPr>
      <xdr:spPr>
        <a:xfrm>
          <a:off x="57150" y="47626"/>
          <a:ext cx="2713038" cy="529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2200" b="1" i="1">
              <a:solidFill>
                <a:srgbClr val="0C343D"/>
              </a:solidFill>
              <a:latin typeface="Corbel"/>
              <a:ea typeface="Corbel"/>
              <a:cs typeface="Corbel"/>
              <a:sym typeface="Corbel"/>
            </a:rPr>
            <a:t>Struvite from IWW</a:t>
          </a:r>
          <a:endParaRPr sz="2200" b="1" i="1">
            <a:solidFill>
              <a:srgbClr val="0C343D"/>
            </a:solidFill>
            <a:latin typeface="Corbel"/>
            <a:ea typeface="Corbel"/>
            <a:cs typeface="Corbel"/>
            <a:sym typeface="Corbel"/>
          </a:endParaRPr>
        </a:p>
      </xdr:txBody>
    </xdr:sp>
    <xdr:clientData fLocksWithSheet="0"/>
  </xdr:oneCellAnchor>
  <xdr:oneCellAnchor>
    <xdr:from>
      <xdr:col>12</xdr:col>
      <xdr:colOff>510432</xdr:colOff>
      <xdr:row>9</xdr:row>
      <xdr:rowOff>129311</xdr:rowOff>
    </xdr:from>
    <xdr:ext cx="8746712" cy="4181762"/>
    <xdr:pic>
      <xdr:nvPicPr>
        <xdr:cNvPr id="3" name="image1.png" title="Imagen">
          <a:extLst>
            <a:ext uri="{FF2B5EF4-FFF2-40B4-BE49-F238E27FC236}">
              <a16:creationId xmlns:a16="http://schemas.microsoft.com/office/drawing/2014/main" id="{8D8CECA8-9567-46A5-AB77-216898C2E19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464432" y="2354697"/>
          <a:ext cx="8746712" cy="4181762"/>
        </a:xfrm>
        <a:prstGeom prst="rect">
          <a:avLst/>
        </a:prstGeom>
        <a:noFill/>
      </xdr:spPr>
    </xdr:pic>
    <xdr:clientData fLocksWithSheet="0"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geliki Konsta" id="{2F9FC7D3-8BC0-4572-8AB0-28A5E8FBEB2A}" userId="akonsta@draxis.gr" providerId="PeoplePicker"/>
  <person displayName="Angeliki Konsta" id="{28CD272B-66C4-4B12-8C9D-91F5F0036501}" userId="S::akonsta@draxis.gr::fee30d91-f68f-4353-b8eb-ff9f4b4d281d" providerId="AD"/>
  <person displayName="Dimitris Kaprinis" id="{9F31A967-F8AC-4721-99A6-37AFA917B192}" userId="S::dkaprinis@draxis.gr::81037f2e-5ea1-48e4-b44a-25573ee9112c" providerId="AD"/>
  <person displayName="Gianko Michailidis" id="{C4D9F7F4-E299-43F5-BA9A-1D501E3D0ABD}" userId="S::gmichailidis@draxis.gr::86723e4b-e488-483b-9241-1dcdf24943ac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9" dT="2024-07-02T10:41:41.09" personId="{C4D9F7F4-E299-43F5-BA9A-1D501E3D0ABD}" id="{4DD78790-0B73-468F-8D1B-BA4D87050739}">
    <text>@Angeliki Konsta to check the LCI</text>
    <mentions>
      <mention mentionpersonId="{2F9FC7D3-8BC0-4572-8AB0-28A5E8FBEB2A}" mentionId="{A77F5C2D-0946-4AF8-B389-6931C60F432B}" startIndex="0" length="16"/>
    </mentions>
  </threadedComment>
  <threadedComment ref="F11" dT="2023-12-01T07:52:19.01" personId="{28CD272B-66C4-4B12-8C9D-91F5F0036501}" id="{A4B8CE35-0C86-485B-98FC-DBEBDD418904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18" dT="2023-12-01T07:52:19.01" personId="{28CD272B-66C4-4B12-8C9D-91F5F0036501}" id="{ACCB43D8-7AD8-4F34-95E1-65F05BB9F266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23" dT="2023-12-01T07:52:19.01" personId="{28CD272B-66C4-4B12-8C9D-91F5F0036501}" id="{3625E17B-8550-4EAE-82E2-966186B965CE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28" dT="2023-12-01T07:52:19.01" personId="{28CD272B-66C4-4B12-8C9D-91F5F0036501}" id="{A2D0E1B2-F9F1-4FD3-AD4B-9B532BAED116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34" dT="2023-12-01T07:52:19.01" personId="{28CD272B-66C4-4B12-8C9D-91F5F0036501}" id="{319B12B9-E099-482E-995F-9EFF3DAA29A0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38" dT="2023-12-01T07:52:19.01" personId="{28CD272B-66C4-4B12-8C9D-91F5F0036501}" id="{5B5CBC62-7DD5-44A8-A61F-FE32366C8E63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43" dT="2023-12-01T07:52:19.01" personId="{28CD272B-66C4-4B12-8C9D-91F5F0036501}" id="{926AE105-CBE8-49D3-9A34-461DEF6FBE7F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48" dT="2023-12-01T07:52:19.01" personId="{28CD272B-66C4-4B12-8C9D-91F5F0036501}" id="{17902609-C60F-4344-941B-AA886B2224BC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53" dT="2023-12-01T07:52:19.01" personId="{28CD272B-66C4-4B12-8C9D-91F5F0036501}" id="{72EBC248-C752-4D27-9383-793F893E120A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58" dT="2023-12-01T07:52:19.01" personId="{28CD272B-66C4-4B12-8C9D-91F5F0036501}" id="{2FEA25A4-E9FE-4596-BBA6-1762FECA97DB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4" dT="2025-02-11T11:23:49.77" personId="{9F31A967-F8AC-4721-99A6-37AFA917B192}" id="{6A129803-6624-4D74-9DB1-E6B43DB8A690}">
    <text>Sensitive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oxfordre.com/publichealth/display/10.1093/acrefore/9780190632366.001.0001/acrefore-9780190632366-e-246" TargetMode="External"/><Relationship Id="rId13" Type="http://schemas.openxmlformats.org/officeDocument/2006/relationships/comments" Target="../comments2.xml"/><Relationship Id="rId3" Type="http://schemas.openxmlformats.org/officeDocument/2006/relationships/hyperlink" Target="https://ec.europa.eu/eurostat/databrowser/view/nrg_pc_205/default/table?lang=en&amp;category=nrg.nrg_price.nrg_pc" TargetMode="External"/><Relationship Id="rId7" Type="http://schemas.openxmlformats.org/officeDocument/2006/relationships/hyperlink" Target="https://www.sciencedirect.com/science/article/pii/S0048969719334357" TargetMode="External"/><Relationship Id="rId12" Type="http://schemas.openxmlformats.org/officeDocument/2006/relationships/vmlDrawing" Target="../drawings/vmlDrawing2.vml"/><Relationship Id="rId2" Type="http://schemas.openxmlformats.org/officeDocument/2006/relationships/hyperlink" Target="https://nutriman.net/farmer-platform/product/id_293" TargetMode="External"/><Relationship Id="rId1" Type="http://schemas.openxmlformats.org/officeDocument/2006/relationships/hyperlink" Target="https://www.sciencedirect.com/science/article/pii/S0967070X20301827?via%3Dihub" TargetMode="External"/><Relationship Id="rId6" Type="http://schemas.openxmlformats.org/officeDocument/2006/relationships/hyperlink" Target="https://ec.europa.eu/research/participants/documents/downloadPublic?documentIds=080166e5cf44b308&amp;appId=PPGMS" TargetMode="External"/><Relationship Id="rId11" Type="http://schemas.openxmlformats.org/officeDocument/2006/relationships/hyperlink" Target="https://ilostat.ilo.org/topics/labour-costs/" TargetMode="External"/><Relationship Id="rId5" Type="http://schemas.openxmlformats.org/officeDocument/2006/relationships/hyperlink" Target="https://ec.europa.eu/eurostat/databrowser/view/nrg_bal_peh__custom_11705335/default/table" TargetMode="External"/><Relationship Id="rId10" Type="http://schemas.openxmlformats.org/officeDocument/2006/relationships/hyperlink" Target="https://www.mypalletsonline.com/gb/bulk-bag-for-waste-and-recycled-products/273-bulk-bag-waste-and-recycling-all-materials-90x90x200-1000kg.html" TargetMode="External"/><Relationship Id="rId4" Type="http://schemas.openxmlformats.org/officeDocument/2006/relationships/hyperlink" Target="https://ec.europa.eu/eurostat/databrowser/view/nrg_pc_205/default/table?lang=en&amp;category=nrg.nrg_price.nrg_pc" TargetMode="External"/><Relationship Id="rId9" Type="http://schemas.openxmlformats.org/officeDocument/2006/relationships/hyperlink" Target="https://www.sciencedirect.com/science/article/pii/S0048969719334357" TargetMode="External"/><Relationship Id="rId1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77CB5-8011-4E5F-AB03-01313DF43E98}">
  <dimension ref="A1"/>
  <sheetViews>
    <sheetView workbookViewId="0">
      <selection activeCell="D39" sqref="D39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FA0BD-84AB-4D50-9944-79D1693F470C}">
  <sheetPr>
    <tabColor theme="7" tint="0.39997558519241921"/>
  </sheetPr>
  <dimension ref="A1:AA664"/>
  <sheetViews>
    <sheetView topLeftCell="A41" zoomScale="110" zoomScaleNormal="110" zoomScaleSheetLayoutView="50" workbookViewId="0">
      <selection activeCell="B59" sqref="B59"/>
    </sheetView>
  </sheetViews>
  <sheetFormatPr defaultColWidth="12.5703125" defaultRowHeight="12.75" x14ac:dyDescent="0.2"/>
  <cols>
    <col min="1" max="1" width="15.5703125" style="12" customWidth="1"/>
    <col min="2" max="2" width="15.85546875" style="3" customWidth="1"/>
    <col min="3" max="3" width="21.140625" style="3" customWidth="1"/>
    <col min="4" max="4" width="15.85546875" style="3" customWidth="1"/>
    <col min="5" max="5" width="16.140625" style="3" bestFit="1" customWidth="1"/>
    <col min="6" max="6" width="23.5703125" style="12" customWidth="1"/>
    <col min="7" max="7" width="9.85546875" style="41" customWidth="1"/>
    <col min="8" max="8" width="9.140625" style="41" customWidth="1"/>
    <col min="9" max="9" width="13.5703125" style="41" customWidth="1"/>
    <col min="10" max="10" width="12.85546875" style="41" customWidth="1"/>
    <col min="11" max="11" width="15.42578125" style="41" customWidth="1"/>
    <col min="12" max="12" width="16.85546875" style="41" customWidth="1"/>
    <col min="13" max="13" width="12.5703125" style="3"/>
    <col min="14" max="14" width="24.42578125" style="3" customWidth="1"/>
    <col min="15" max="15" width="14.42578125" style="3" customWidth="1"/>
    <col min="16" max="16" width="12.5703125" style="3"/>
    <col min="17" max="17" width="8" style="3" customWidth="1"/>
    <col min="18" max="16384" width="12.5703125" style="3"/>
  </cols>
  <sheetData>
    <row r="1" spans="1:27" x14ac:dyDescent="0.2">
      <c r="A1" s="11"/>
      <c r="B1" s="1"/>
      <c r="C1" s="1"/>
      <c r="D1" s="1"/>
      <c r="E1" s="19"/>
      <c r="F1" s="26"/>
      <c r="G1" s="129" t="s">
        <v>0</v>
      </c>
      <c r="H1" s="130"/>
      <c r="I1" s="130"/>
      <c r="J1" s="130"/>
      <c r="K1" s="13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x14ac:dyDescent="0.2">
      <c r="A2" s="11"/>
      <c r="B2" s="1"/>
      <c r="C2" s="1"/>
      <c r="D2" s="1"/>
      <c r="E2" s="19"/>
      <c r="F2" s="26"/>
      <c r="G2" s="132" t="s">
        <v>1</v>
      </c>
      <c r="H2" s="133"/>
      <c r="I2" s="133"/>
      <c r="J2" s="133"/>
      <c r="K2" s="13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">
      <c r="A3" s="16"/>
      <c r="B3" s="2"/>
      <c r="C3" s="2"/>
      <c r="D3" s="2"/>
      <c r="E3" s="19"/>
      <c r="F3" s="26"/>
      <c r="G3" s="132" t="s">
        <v>2</v>
      </c>
      <c r="H3" s="133"/>
      <c r="I3" s="133"/>
      <c r="J3" s="133"/>
      <c r="K3" s="13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3.5" thickBot="1" x14ac:dyDescent="0.25">
      <c r="A4" s="16"/>
      <c r="B4" s="2"/>
      <c r="C4" s="2"/>
      <c r="D4" s="2"/>
      <c r="E4" s="20"/>
      <c r="F4" s="16"/>
      <c r="G4" s="135" t="s">
        <v>3</v>
      </c>
      <c r="H4" s="136"/>
      <c r="I4" s="136"/>
      <c r="J4" s="136"/>
      <c r="K4" s="137"/>
      <c r="L4" s="1" t="s">
        <v>4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39.6" customHeight="1" thickBot="1" x14ac:dyDescent="0.25">
      <c r="A5" s="138" t="s">
        <v>5</v>
      </c>
      <c r="B5" s="140" t="s">
        <v>6</v>
      </c>
      <c r="C5" s="140"/>
      <c r="D5" s="140"/>
      <c r="E5" s="65"/>
      <c r="F5" s="65"/>
      <c r="G5" s="141" t="s">
        <v>7</v>
      </c>
      <c r="H5" s="142"/>
      <c r="I5" s="142"/>
      <c r="J5" s="142"/>
      <c r="K5" s="143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7.6" customHeight="1" thickBot="1" x14ac:dyDescent="0.25">
      <c r="A6" s="139"/>
      <c r="B6" s="34">
        <v>1</v>
      </c>
      <c r="C6" s="33" t="s">
        <v>8</v>
      </c>
      <c r="D6" s="66"/>
      <c r="E6" s="32" t="s">
        <v>9</v>
      </c>
      <c r="F6" s="35">
        <f>24*100*1000/890</f>
        <v>2696.629213483146</v>
      </c>
      <c r="G6" s="2"/>
      <c r="H6" s="1"/>
      <c r="I6" s="1"/>
      <c r="J6" s="1"/>
      <c r="K6" s="38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1" x14ac:dyDescent="0.2">
      <c r="A7" s="66"/>
      <c r="B7" s="67"/>
      <c r="C7" s="67"/>
      <c r="D7" s="67"/>
      <c r="E7" s="68"/>
      <c r="F7" s="37" t="s">
        <v>10</v>
      </c>
      <c r="G7" s="2"/>
      <c r="H7" s="1"/>
      <c r="I7" s="1"/>
      <c r="J7" s="1"/>
      <c r="K7" s="38"/>
      <c r="L7" s="1"/>
      <c r="M7" s="1"/>
      <c r="N7" s="24"/>
      <c r="O7" s="1"/>
      <c r="P7" s="1"/>
      <c r="Q7" s="1"/>
      <c r="R7" s="2"/>
      <c r="S7" s="2"/>
      <c r="T7" s="2"/>
      <c r="U7" s="1"/>
      <c r="V7" s="1"/>
      <c r="W7" s="1"/>
      <c r="X7" s="1"/>
      <c r="Y7" s="1"/>
      <c r="Z7" s="1"/>
      <c r="AA7" s="1"/>
    </row>
    <row r="8" spans="1:27" x14ac:dyDescent="0.2">
      <c r="A8" s="17"/>
      <c r="B8" s="5"/>
      <c r="C8" s="5"/>
      <c r="D8" s="5"/>
      <c r="E8" s="5"/>
      <c r="F8" s="17"/>
      <c r="G8" s="5"/>
      <c r="H8" s="5"/>
      <c r="I8" s="5"/>
      <c r="J8" s="5"/>
      <c r="K8" s="5"/>
      <c r="L8" s="5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21" x14ac:dyDescent="0.2">
      <c r="A9" s="126" t="s">
        <v>11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8"/>
      <c r="M9" s="18"/>
      <c r="N9" s="24" t="s">
        <v>12</v>
      </c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7" x14ac:dyDescent="0.2">
      <c r="A10" s="123" t="s">
        <v>13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5"/>
      <c r="L10" s="4" t="s">
        <v>14</v>
      </c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</row>
    <row r="11" spans="1:27" s="22" customFormat="1" x14ac:dyDescent="0.2">
      <c r="A11" s="25" t="s">
        <v>15</v>
      </c>
      <c r="B11" s="25" t="s">
        <v>16</v>
      </c>
      <c r="C11" s="25" t="s">
        <v>17</v>
      </c>
      <c r="D11" s="25" t="s">
        <v>18</v>
      </c>
      <c r="E11" s="25" t="s">
        <v>19</v>
      </c>
      <c r="F11" s="27" t="s">
        <v>20</v>
      </c>
      <c r="G11" s="25"/>
      <c r="H11" s="25"/>
      <c r="I11" s="25"/>
      <c r="J11" s="25"/>
      <c r="K11" s="25"/>
      <c r="L11" s="25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</row>
    <row r="12" spans="1:27" x14ac:dyDescent="0.2">
      <c r="A12" s="8" t="s">
        <v>21</v>
      </c>
      <c r="B12" s="6" t="s">
        <v>22</v>
      </c>
      <c r="C12" s="36">
        <f>24*100*1000/890</f>
        <v>2696.629213483146</v>
      </c>
      <c r="D12" s="36" t="s">
        <v>23</v>
      </c>
      <c r="E12" s="6" t="s">
        <v>24</v>
      </c>
      <c r="F12" s="9" t="s">
        <v>25</v>
      </c>
      <c r="G12" s="39">
        <v>1</v>
      </c>
      <c r="H12" s="40">
        <v>3</v>
      </c>
      <c r="I12" s="40">
        <v>1</v>
      </c>
      <c r="J12" s="40">
        <v>4</v>
      </c>
      <c r="K12" s="40">
        <v>1</v>
      </c>
      <c r="L12" s="21">
        <f>AVERAGE(G12:K12)</f>
        <v>2</v>
      </c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</row>
    <row r="13" spans="1:27" x14ac:dyDescent="0.2">
      <c r="A13" s="8" t="s">
        <v>26</v>
      </c>
      <c r="B13" s="13" t="s">
        <v>27</v>
      </c>
      <c r="C13" s="50">
        <f>650*1000/890</f>
        <v>730.33707865168537</v>
      </c>
      <c r="D13" s="7" t="s">
        <v>28</v>
      </c>
      <c r="E13" s="6" t="s">
        <v>24</v>
      </c>
      <c r="F13" s="9" t="s">
        <v>25</v>
      </c>
      <c r="G13" s="39">
        <v>1</v>
      </c>
      <c r="H13" s="40">
        <v>3</v>
      </c>
      <c r="I13" s="40">
        <v>1</v>
      </c>
      <c r="J13" s="40">
        <v>4</v>
      </c>
      <c r="K13" s="40">
        <v>1</v>
      </c>
      <c r="L13" s="21">
        <f>AVERAGE(G13:K13)</f>
        <v>2</v>
      </c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</row>
    <row r="14" spans="1:27" x14ac:dyDescent="0.2">
      <c r="A14" s="8" t="s">
        <v>26</v>
      </c>
      <c r="B14" s="14" t="s">
        <v>29</v>
      </c>
      <c r="C14" s="52">
        <f>125*1000/890</f>
        <v>140.44943820224719</v>
      </c>
      <c r="D14" s="6" t="s">
        <v>28</v>
      </c>
      <c r="E14" s="6" t="s">
        <v>24</v>
      </c>
      <c r="F14" s="9" t="s">
        <v>25</v>
      </c>
      <c r="G14" s="39">
        <v>1</v>
      </c>
      <c r="H14" s="40">
        <v>3</v>
      </c>
      <c r="I14" s="40">
        <v>1</v>
      </c>
      <c r="J14" s="40">
        <v>4</v>
      </c>
      <c r="K14" s="40">
        <v>1</v>
      </c>
      <c r="L14" s="21">
        <f t="shared" ref="L14:L15" si="0">AVERAGE(G14:K14)</f>
        <v>2</v>
      </c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</row>
    <row r="15" spans="1:27" s="12" customFormat="1" x14ac:dyDescent="0.2">
      <c r="A15" s="8" t="s">
        <v>30</v>
      </c>
      <c r="B15" s="9" t="s">
        <v>31</v>
      </c>
      <c r="C15" s="51">
        <f>(15*24)*1000/890</f>
        <v>404.49438202247188</v>
      </c>
      <c r="D15" s="28" t="s">
        <v>32</v>
      </c>
      <c r="E15" s="6" t="s">
        <v>24</v>
      </c>
      <c r="F15" s="9" t="s">
        <v>25</v>
      </c>
      <c r="G15" s="39">
        <v>1</v>
      </c>
      <c r="H15" s="40">
        <v>3</v>
      </c>
      <c r="I15" s="40">
        <v>1</v>
      </c>
      <c r="J15" s="40">
        <v>4</v>
      </c>
      <c r="K15" s="40">
        <v>1</v>
      </c>
      <c r="L15" s="21">
        <f t="shared" si="0"/>
        <v>2</v>
      </c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</row>
    <row r="16" spans="1:27" x14ac:dyDescent="0.2">
      <c r="A16" s="11"/>
      <c r="B16" s="1"/>
      <c r="C16" s="1"/>
      <c r="D16" s="1"/>
      <c r="E16" s="1"/>
      <c r="F16" s="11"/>
      <c r="G16" s="1"/>
      <c r="H16" s="1"/>
      <c r="I16" s="1"/>
      <c r="J16" s="1"/>
      <c r="K16" s="1"/>
      <c r="L16" s="1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</row>
    <row r="17" spans="1:27" x14ac:dyDescent="0.2">
      <c r="A17" s="123" t="s">
        <v>33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5"/>
      <c r="L17" s="4" t="s">
        <v>14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</row>
    <row r="18" spans="1:27" s="22" customFormat="1" x14ac:dyDescent="0.2">
      <c r="A18" s="25" t="s">
        <v>34</v>
      </c>
      <c r="B18" s="25" t="s">
        <v>16</v>
      </c>
      <c r="C18" s="25" t="s">
        <v>17</v>
      </c>
      <c r="D18" s="25" t="s">
        <v>18</v>
      </c>
      <c r="E18" s="25" t="s">
        <v>19</v>
      </c>
      <c r="F18" s="27" t="s">
        <v>20</v>
      </c>
      <c r="G18" s="25"/>
      <c r="H18" s="25"/>
      <c r="I18" s="25"/>
      <c r="J18" s="25"/>
      <c r="K18" s="25"/>
      <c r="L18" s="25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</row>
    <row r="19" spans="1:27" s="12" customFormat="1" ht="25.5" x14ac:dyDescent="0.2">
      <c r="A19" s="29" t="s">
        <v>35</v>
      </c>
      <c r="B19" s="9" t="s">
        <v>36</v>
      </c>
      <c r="C19" s="46">
        <f>C12-(C29*1.2/1000)</f>
        <v>2695.2943820224718</v>
      </c>
      <c r="D19" s="46" t="s">
        <v>23</v>
      </c>
      <c r="E19" s="6" t="s">
        <v>24</v>
      </c>
      <c r="F19" s="9" t="s">
        <v>25</v>
      </c>
      <c r="G19" s="39">
        <v>1</v>
      </c>
      <c r="H19" s="40">
        <v>3</v>
      </c>
      <c r="I19" s="40">
        <v>1</v>
      </c>
      <c r="J19" s="40">
        <v>4</v>
      </c>
      <c r="K19" s="40">
        <v>1</v>
      </c>
      <c r="L19" s="21">
        <f>AVERAGE(G19:K19)</f>
        <v>2</v>
      </c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</row>
    <row r="20" spans="1:27" x14ac:dyDescent="0.2">
      <c r="A20" s="17"/>
      <c r="B20" s="5"/>
      <c r="C20" s="5"/>
      <c r="D20" s="5"/>
      <c r="E20" s="5"/>
      <c r="F20" s="17"/>
      <c r="G20" s="5"/>
      <c r="H20" s="5"/>
      <c r="I20" s="5"/>
      <c r="J20" s="5"/>
      <c r="K20" s="5"/>
      <c r="L20" s="5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</row>
    <row r="21" spans="1:27" ht="21" x14ac:dyDescent="0.2">
      <c r="A21" s="126" t="s">
        <v>37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</row>
    <row r="22" spans="1:27" x14ac:dyDescent="0.2">
      <c r="A22" s="123" t="s">
        <v>13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5"/>
      <c r="L22" s="4" t="s">
        <v>14</v>
      </c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</row>
    <row r="23" spans="1:27" s="22" customFormat="1" x14ac:dyDescent="0.2">
      <c r="A23" s="25" t="s">
        <v>15</v>
      </c>
      <c r="B23" s="25" t="s">
        <v>16</v>
      </c>
      <c r="C23" s="25" t="s">
        <v>17</v>
      </c>
      <c r="D23" s="25" t="s">
        <v>18</v>
      </c>
      <c r="E23" s="25" t="s">
        <v>19</v>
      </c>
      <c r="F23" s="27" t="s">
        <v>20</v>
      </c>
      <c r="G23" s="25"/>
      <c r="H23" s="25"/>
      <c r="I23" s="25"/>
      <c r="J23" s="25"/>
      <c r="K23" s="25"/>
      <c r="L23" s="25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</row>
    <row r="24" spans="1:27" s="12" customFormat="1" x14ac:dyDescent="0.2">
      <c r="A24" s="8" t="s">
        <v>30</v>
      </c>
      <c r="B24" s="9" t="s">
        <v>31</v>
      </c>
      <c r="C24" s="46">
        <f>8*0.2*24*1000/890</f>
        <v>43.146067415730343</v>
      </c>
      <c r="D24" s="10" t="s">
        <v>32</v>
      </c>
      <c r="E24" s="6" t="s">
        <v>24</v>
      </c>
      <c r="F24" s="6" t="s">
        <v>25</v>
      </c>
      <c r="G24" s="39">
        <v>1</v>
      </c>
      <c r="H24" s="40">
        <v>3</v>
      </c>
      <c r="I24" s="40">
        <v>1</v>
      </c>
      <c r="J24" s="40">
        <v>4</v>
      </c>
      <c r="K24" s="40">
        <v>1</v>
      </c>
      <c r="L24" s="21">
        <f t="shared" ref="L24:L25" si="1">AVERAGE(G24:K24)</f>
        <v>2</v>
      </c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</row>
    <row r="25" spans="1:27" s="12" customFormat="1" x14ac:dyDescent="0.2">
      <c r="A25" s="8" t="s">
        <v>21</v>
      </c>
      <c r="B25" s="9" t="s">
        <v>38</v>
      </c>
      <c r="C25" s="51">
        <f>60*24*1000/890</f>
        <v>1617.9775280898875</v>
      </c>
      <c r="D25" s="10" t="s">
        <v>39</v>
      </c>
      <c r="E25" s="6" t="s">
        <v>24</v>
      </c>
      <c r="F25" s="6" t="s">
        <v>25</v>
      </c>
      <c r="G25" s="39">
        <v>1</v>
      </c>
      <c r="H25" s="40">
        <v>3</v>
      </c>
      <c r="I25" s="40">
        <v>1</v>
      </c>
      <c r="J25" s="40">
        <v>4</v>
      </c>
      <c r="K25" s="40">
        <v>1</v>
      </c>
      <c r="L25" s="21">
        <f t="shared" si="1"/>
        <v>2</v>
      </c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</row>
    <row r="26" spans="1:27" x14ac:dyDescent="0.2">
      <c r="A26" s="11"/>
      <c r="B26" s="1"/>
      <c r="C26" s="1"/>
      <c r="D26" s="1"/>
      <c r="E26" s="1"/>
      <c r="F26" s="11"/>
      <c r="G26" s="1"/>
      <c r="H26" s="1"/>
      <c r="I26" s="1"/>
      <c r="J26" s="1"/>
      <c r="K26" s="1"/>
      <c r="L26" s="1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</row>
    <row r="27" spans="1:27" x14ac:dyDescent="0.2">
      <c r="A27" s="123" t="s">
        <v>33</v>
      </c>
      <c r="B27" s="124"/>
      <c r="C27" s="124"/>
      <c r="D27" s="124"/>
      <c r="E27" s="124"/>
      <c r="F27" s="124"/>
      <c r="G27" s="124"/>
      <c r="H27" s="124"/>
      <c r="I27" s="124"/>
      <c r="J27" s="124"/>
      <c r="K27" s="125"/>
      <c r="L27" s="4" t="s">
        <v>14</v>
      </c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</row>
    <row r="28" spans="1:27" s="22" customFormat="1" x14ac:dyDescent="0.2">
      <c r="A28" s="25" t="s">
        <v>34</v>
      </c>
      <c r="B28" s="25" t="s">
        <v>16</v>
      </c>
      <c r="C28" s="25" t="s">
        <v>17</v>
      </c>
      <c r="D28" s="25" t="s">
        <v>18</v>
      </c>
      <c r="E28" s="25" t="s">
        <v>19</v>
      </c>
      <c r="F28" s="27" t="s">
        <v>20</v>
      </c>
      <c r="G28" s="25"/>
      <c r="H28" s="25"/>
      <c r="I28" s="25"/>
      <c r="J28" s="25"/>
      <c r="K28" s="25"/>
      <c r="L28" s="25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</row>
    <row r="29" spans="1:27" x14ac:dyDescent="0.2">
      <c r="A29" s="15" t="s">
        <v>40</v>
      </c>
      <c r="B29" s="6" t="s">
        <v>41</v>
      </c>
      <c r="C29" s="36">
        <f>990*1000/890</f>
        <v>1112.3595505617977</v>
      </c>
      <c r="D29" s="6" t="s">
        <v>28</v>
      </c>
      <c r="E29" s="6" t="s">
        <v>24</v>
      </c>
      <c r="F29" s="6" t="s">
        <v>25</v>
      </c>
      <c r="G29" s="39">
        <v>1</v>
      </c>
      <c r="H29" s="40">
        <v>3</v>
      </c>
      <c r="I29" s="40">
        <v>1</v>
      </c>
      <c r="J29" s="40">
        <v>4</v>
      </c>
      <c r="K29" s="40">
        <v>1</v>
      </c>
      <c r="L29" s="21">
        <f>AVERAGE(G29:K29)</f>
        <v>2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</row>
    <row r="30" spans="1:27" x14ac:dyDescent="0.2">
      <c r="A30" s="15" t="s">
        <v>35</v>
      </c>
      <c r="B30" s="10" t="s">
        <v>42</v>
      </c>
      <c r="C30" s="51">
        <f>60*24*1000/890</f>
        <v>1617.9775280898875</v>
      </c>
      <c r="D30" s="10" t="s">
        <v>39</v>
      </c>
      <c r="E30" s="6" t="s">
        <v>24</v>
      </c>
      <c r="F30" s="6" t="s">
        <v>25</v>
      </c>
      <c r="G30" s="39">
        <v>1</v>
      </c>
      <c r="H30" s="40">
        <v>3</v>
      </c>
      <c r="I30" s="40">
        <v>1</v>
      </c>
      <c r="J30" s="40">
        <v>4</v>
      </c>
      <c r="K30" s="40">
        <v>1</v>
      </c>
      <c r="L30" s="21">
        <f>AVERAGE(G30:K30)</f>
        <v>2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</row>
    <row r="31" spans="1:27" x14ac:dyDescent="0.2">
      <c r="A31" s="11"/>
      <c r="B31" s="1"/>
      <c r="C31" s="1"/>
      <c r="D31" s="1"/>
      <c r="E31" s="1"/>
      <c r="F31" s="11"/>
      <c r="G31" s="1"/>
      <c r="H31" s="1"/>
      <c r="I31" s="1"/>
      <c r="J31" s="1"/>
      <c r="K31" s="1"/>
      <c r="L31" s="1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</row>
    <row r="32" spans="1:27" ht="21" x14ac:dyDescent="0.2">
      <c r="A32" s="126" t="s">
        <v>43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</row>
    <row r="33" spans="1:27" x14ac:dyDescent="0.2">
      <c r="A33" s="123" t="s">
        <v>13</v>
      </c>
      <c r="B33" s="124"/>
      <c r="C33" s="124"/>
      <c r="D33" s="124"/>
      <c r="E33" s="124"/>
      <c r="F33" s="124"/>
      <c r="G33" s="124"/>
      <c r="H33" s="124"/>
      <c r="I33" s="124"/>
      <c r="J33" s="124"/>
      <c r="K33" s="125"/>
      <c r="L33" s="4" t="s">
        <v>14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</row>
    <row r="34" spans="1:27" s="22" customFormat="1" x14ac:dyDescent="0.2">
      <c r="A34" s="25" t="s">
        <v>15</v>
      </c>
      <c r="B34" s="25" t="s">
        <v>16</v>
      </c>
      <c r="C34" s="25" t="s">
        <v>17</v>
      </c>
      <c r="D34" s="25" t="s">
        <v>18</v>
      </c>
      <c r="E34" s="25" t="s">
        <v>19</v>
      </c>
      <c r="F34" s="27" t="s">
        <v>20</v>
      </c>
      <c r="G34" s="25"/>
      <c r="H34" s="25"/>
      <c r="I34" s="25"/>
      <c r="J34" s="25"/>
      <c r="K34" s="25"/>
      <c r="L34" s="25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</row>
    <row r="35" spans="1:27" s="47" customFormat="1" x14ac:dyDescent="0.2">
      <c r="A35" s="8" t="s">
        <v>30</v>
      </c>
      <c r="B35" s="6" t="s">
        <v>44</v>
      </c>
      <c r="C35" s="36">
        <f>15*24*1000/890</f>
        <v>404.49438202247188</v>
      </c>
      <c r="D35" s="6" t="s">
        <v>32</v>
      </c>
      <c r="E35" s="6" t="s">
        <v>24</v>
      </c>
      <c r="F35" s="6" t="s">
        <v>25</v>
      </c>
      <c r="G35" s="39">
        <v>1</v>
      </c>
      <c r="H35" s="40">
        <v>3</v>
      </c>
      <c r="I35" s="40">
        <v>1</v>
      </c>
      <c r="J35" s="40">
        <v>4</v>
      </c>
      <c r="K35" s="40">
        <v>1</v>
      </c>
      <c r="L35" s="21">
        <f>AVERAGE(G35:K35)</f>
        <v>2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">
      <c r="A36" s="11"/>
      <c r="B36" s="1"/>
      <c r="C36" s="1"/>
      <c r="D36" s="1"/>
      <c r="E36" s="19"/>
      <c r="F36" s="11"/>
      <c r="G36" s="1"/>
      <c r="H36" s="1"/>
      <c r="I36" s="1"/>
      <c r="J36" s="1"/>
      <c r="K36" s="1"/>
      <c r="L36" s="1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</row>
    <row r="37" spans="1:27" x14ac:dyDescent="0.2">
      <c r="A37" s="123" t="s">
        <v>33</v>
      </c>
      <c r="B37" s="124"/>
      <c r="C37" s="124"/>
      <c r="D37" s="124"/>
      <c r="E37" s="124"/>
      <c r="F37" s="124"/>
      <c r="G37" s="124"/>
      <c r="H37" s="124"/>
      <c r="I37" s="124"/>
      <c r="J37" s="124"/>
      <c r="K37" s="125"/>
      <c r="L37" s="4" t="s">
        <v>14</v>
      </c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</row>
    <row r="38" spans="1:27" s="22" customFormat="1" x14ac:dyDescent="0.2">
      <c r="A38" s="25" t="s">
        <v>34</v>
      </c>
      <c r="B38" s="25" t="s">
        <v>16</v>
      </c>
      <c r="C38" s="25" t="s">
        <v>17</v>
      </c>
      <c r="D38" s="25" t="s">
        <v>18</v>
      </c>
      <c r="E38" s="25" t="s">
        <v>19</v>
      </c>
      <c r="F38" s="27" t="s">
        <v>20</v>
      </c>
      <c r="G38" s="25"/>
      <c r="H38" s="25"/>
      <c r="I38" s="25"/>
      <c r="J38" s="25"/>
      <c r="K38" s="25"/>
      <c r="L38" s="25"/>
      <c r="M38" s="25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</row>
    <row r="39" spans="1:27" x14ac:dyDescent="0.2">
      <c r="A39" s="15" t="s">
        <v>40</v>
      </c>
      <c r="B39" s="7" t="s">
        <v>45</v>
      </c>
      <c r="C39" s="7">
        <v>1000</v>
      </c>
      <c r="D39" s="7" t="s">
        <v>28</v>
      </c>
      <c r="E39" s="6" t="s">
        <v>24</v>
      </c>
      <c r="F39" s="6" t="s">
        <v>25</v>
      </c>
      <c r="G39" s="39">
        <v>1</v>
      </c>
      <c r="H39" s="40">
        <v>3</v>
      </c>
      <c r="I39" s="40">
        <v>1</v>
      </c>
      <c r="J39" s="40">
        <v>4</v>
      </c>
      <c r="K39" s="40">
        <v>1</v>
      </c>
      <c r="L39" s="21">
        <f>AVERAGE(G39:K39)</f>
        <v>2</v>
      </c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</row>
    <row r="40" spans="1:27" x14ac:dyDescent="0.2">
      <c r="A40" s="11"/>
      <c r="B40" s="1"/>
      <c r="C40" s="1"/>
      <c r="D40" s="1"/>
      <c r="E40" s="1"/>
      <c r="F40" s="11"/>
      <c r="G40" s="1"/>
      <c r="H40" s="1"/>
      <c r="I40" s="1"/>
      <c r="J40" s="1"/>
      <c r="K40" s="1"/>
      <c r="L40" s="1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</row>
    <row r="41" spans="1:27" ht="21" x14ac:dyDescent="0.2">
      <c r="A41" s="126" t="s">
        <v>46</v>
      </c>
      <c r="B41" s="127"/>
      <c r="C41" s="127"/>
      <c r="D41" s="127"/>
      <c r="E41" s="127"/>
      <c r="F41" s="127"/>
      <c r="G41" s="127"/>
      <c r="H41" s="127"/>
      <c r="I41" s="127"/>
      <c r="J41" s="127"/>
      <c r="K41" s="127"/>
      <c r="L41" s="12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</row>
    <row r="42" spans="1:27" x14ac:dyDescent="0.2">
      <c r="A42" s="123" t="s">
        <v>13</v>
      </c>
      <c r="B42" s="124"/>
      <c r="C42" s="124"/>
      <c r="D42" s="124"/>
      <c r="E42" s="124"/>
      <c r="F42" s="124"/>
      <c r="G42" s="124"/>
      <c r="H42" s="124"/>
      <c r="I42" s="124"/>
      <c r="J42" s="124"/>
      <c r="K42" s="125"/>
      <c r="L42" s="4" t="s">
        <v>14</v>
      </c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</row>
    <row r="43" spans="1:27" s="22" customFormat="1" x14ac:dyDescent="0.2">
      <c r="A43" s="25" t="s">
        <v>15</v>
      </c>
      <c r="B43" s="25" t="s">
        <v>16</v>
      </c>
      <c r="C43" s="25" t="s">
        <v>17</v>
      </c>
      <c r="D43" s="25" t="s">
        <v>18</v>
      </c>
      <c r="E43" s="25" t="s">
        <v>19</v>
      </c>
      <c r="F43" s="27" t="s">
        <v>20</v>
      </c>
      <c r="G43" s="25"/>
      <c r="H43" s="25"/>
      <c r="I43" s="25"/>
      <c r="J43" s="25"/>
      <c r="K43" s="25"/>
      <c r="L43" s="25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</row>
    <row r="44" spans="1:27" x14ac:dyDescent="0.2">
      <c r="A44" s="8" t="s">
        <v>26</v>
      </c>
      <c r="B44" s="7" t="s">
        <v>47</v>
      </c>
      <c r="C44" s="7">
        <v>2.7</v>
      </c>
      <c r="D44" s="7" t="s">
        <v>28</v>
      </c>
      <c r="E44" s="6" t="s">
        <v>48</v>
      </c>
      <c r="F44" s="6" t="s">
        <v>48</v>
      </c>
      <c r="G44" s="55">
        <v>3</v>
      </c>
      <c r="H44" s="56">
        <v>5</v>
      </c>
      <c r="I44" s="56">
        <v>1</v>
      </c>
      <c r="J44" s="56">
        <v>4</v>
      </c>
      <c r="K44" s="56">
        <v>4</v>
      </c>
      <c r="L44" s="57">
        <f>AVERAGE(G44:K44)</f>
        <v>3.4</v>
      </c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</row>
    <row r="45" spans="1:27" s="22" customFormat="1" ht="25.5" x14ac:dyDescent="0.2">
      <c r="A45" s="8" t="s">
        <v>49</v>
      </c>
      <c r="B45" s="69" t="s">
        <v>50</v>
      </c>
      <c r="C45" s="70">
        <f>50*1</f>
        <v>50</v>
      </c>
      <c r="D45" s="71" t="s">
        <v>51</v>
      </c>
      <c r="E45" s="6" t="s">
        <v>52</v>
      </c>
      <c r="F45" s="30" t="s">
        <v>53</v>
      </c>
      <c r="G45" s="62">
        <v>2</v>
      </c>
      <c r="H45" s="63">
        <v>3</v>
      </c>
      <c r="I45" s="63">
        <v>2</v>
      </c>
      <c r="J45" s="63">
        <v>2</v>
      </c>
      <c r="K45" s="63">
        <v>2</v>
      </c>
      <c r="L45" s="64">
        <f>AVERAGE(G45:K45)</f>
        <v>2.2000000000000002</v>
      </c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1:27" x14ac:dyDescent="0.2">
      <c r="A46" s="11"/>
      <c r="B46" s="1"/>
      <c r="C46" s="1"/>
      <c r="D46" s="1"/>
      <c r="E46" s="1"/>
      <c r="F46" s="11"/>
      <c r="G46" s="1"/>
      <c r="H46" s="1"/>
      <c r="I46" s="1"/>
      <c r="J46" s="1"/>
      <c r="K46" s="1"/>
      <c r="L46" s="1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</row>
    <row r="47" spans="1:27" x14ac:dyDescent="0.2">
      <c r="A47" s="123" t="s">
        <v>33</v>
      </c>
      <c r="B47" s="124"/>
      <c r="C47" s="124"/>
      <c r="D47" s="124"/>
      <c r="E47" s="124"/>
      <c r="F47" s="124"/>
      <c r="G47" s="124"/>
      <c r="H47" s="124"/>
      <c r="I47" s="124"/>
      <c r="J47" s="124"/>
      <c r="K47" s="125"/>
      <c r="L47" s="4" t="s">
        <v>14</v>
      </c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</row>
    <row r="48" spans="1:27" s="49" customFormat="1" x14ac:dyDescent="0.2">
      <c r="A48" s="25" t="s">
        <v>34</v>
      </c>
      <c r="B48" s="25" t="s">
        <v>16</v>
      </c>
      <c r="C48" s="25" t="s">
        <v>17</v>
      </c>
      <c r="D48" s="25" t="s">
        <v>18</v>
      </c>
      <c r="E48" s="25" t="s">
        <v>19</v>
      </c>
      <c r="F48" s="27" t="s">
        <v>20</v>
      </c>
      <c r="G48" s="25"/>
      <c r="H48" s="25"/>
      <c r="I48" s="25"/>
      <c r="J48" s="25"/>
      <c r="K48" s="25"/>
      <c r="L48" s="25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</row>
    <row r="49" spans="1:27" x14ac:dyDescent="0.2">
      <c r="A49" s="15" t="s">
        <v>40</v>
      </c>
      <c r="B49" s="7" t="s">
        <v>54</v>
      </c>
      <c r="C49" s="7">
        <v>1000</v>
      </c>
      <c r="D49" s="7" t="s">
        <v>28</v>
      </c>
      <c r="E49" s="6" t="s">
        <v>24</v>
      </c>
      <c r="F49" s="6" t="s">
        <v>25</v>
      </c>
      <c r="G49" s="39">
        <v>1</v>
      </c>
      <c r="H49" s="40">
        <v>3</v>
      </c>
      <c r="I49" s="40">
        <v>1</v>
      </c>
      <c r="J49" s="40">
        <v>4</v>
      </c>
      <c r="K49" s="40">
        <v>1</v>
      </c>
      <c r="L49" s="31">
        <f t="shared" ref="L49" si="2">AVERAGE(G49:K49)</f>
        <v>2</v>
      </c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</row>
    <row r="50" spans="1:27" x14ac:dyDescent="0.2">
      <c r="A50" s="11"/>
      <c r="B50" s="1"/>
      <c r="C50" s="1"/>
      <c r="D50" s="1"/>
      <c r="E50" s="1"/>
      <c r="F50" s="11"/>
      <c r="G50" s="1"/>
      <c r="H50" s="1"/>
      <c r="I50" s="1"/>
      <c r="J50" s="1"/>
      <c r="K50" s="1"/>
      <c r="L50" s="1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</row>
    <row r="51" spans="1:27" ht="21" x14ac:dyDescent="0.2">
      <c r="A51" s="120" t="s">
        <v>55</v>
      </c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2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</row>
    <row r="52" spans="1:27" ht="14.1" customHeight="1" x14ac:dyDescent="0.2">
      <c r="A52" s="123" t="s">
        <v>13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5"/>
      <c r="L52" s="4" t="s">
        <v>14</v>
      </c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</row>
    <row r="53" spans="1:27" s="22" customFormat="1" x14ac:dyDescent="0.2">
      <c r="A53" s="25" t="s">
        <v>15</v>
      </c>
      <c r="B53" s="25" t="s">
        <v>16</v>
      </c>
      <c r="C53" s="25" t="s">
        <v>17</v>
      </c>
      <c r="D53" s="25" t="s">
        <v>18</v>
      </c>
      <c r="E53" s="25" t="s">
        <v>19</v>
      </c>
      <c r="F53" s="27" t="s">
        <v>20</v>
      </c>
      <c r="G53" s="25"/>
      <c r="H53" s="25"/>
      <c r="I53" s="25"/>
      <c r="J53" s="25"/>
      <c r="K53" s="25"/>
      <c r="L53" s="25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</row>
    <row r="54" spans="1:27" s="22" customFormat="1" ht="25.5" x14ac:dyDescent="0.2">
      <c r="A54" s="44" t="s">
        <v>21</v>
      </c>
      <c r="B54" s="53" t="s">
        <v>56</v>
      </c>
      <c r="C54" s="54">
        <v>1000</v>
      </c>
      <c r="D54" s="53" t="s">
        <v>28</v>
      </c>
      <c r="E54" s="30"/>
      <c r="F54" s="30"/>
      <c r="G54" s="42"/>
      <c r="H54" s="43"/>
      <c r="I54" s="43"/>
      <c r="J54" s="43"/>
      <c r="K54" s="43"/>
      <c r="L54" s="21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</row>
    <row r="55" spans="1:27" s="12" customFormat="1" ht="38.25" x14ac:dyDescent="0.2">
      <c r="A55" s="105" t="s">
        <v>30</v>
      </c>
      <c r="B55" s="30" t="s">
        <v>57</v>
      </c>
      <c r="C55" s="30">
        <v>0.37</v>
      </c>
      <c r="D55" s="30" t="s">
        <v>28</v>
      </c>
      <c r="E55" s="115" t="s">
        <v>58</v>
      </c>
      <c r="F55" s="115" t="s">
        <v>59</v>
      </c>
      <c r="G55" s="106">
        <v>2</v>
      </c>
      <c r="H55" s="107">
        <v>3</v>
      </c>
      <c r="I55" s="107">
        <v>2</v>
      </c>
      <c r="J55" s="43">
        <v>4</v>
      </c>
      <c r="K55" s="107">
        <v>1</v>
      </c>
      <c r="L55" s="108">
        <f t="shared" ref="L55" si="3">AVERAGE(G55:K55)</f>
        <v>2.4</v>
      </c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</row>
    <row r="56" spans="1:27" x14ac:dyDescent="0.2">
      <c r="A56" s="11"/>
      <c r="B56" s="1"/>
      <c r="C56" s="1"/>
      <c r="D56" s="1"/>
      <c r="E56" s="1"/>
      <c r="F56" s="11"/>
      <c r="G56" s="1"/>
      <c r="H56" s="1"/>
      <c r="I56" s="1"/>
      <c r="J56" s="1"/>
      <c r="K56" s="1"/>
      <c r="L56" s="1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</row>
    <row r="57" spans="1:27" x14ac:dyDescent="0.2">
      <c r="A57" s="123" t="s">
        <v>33</v>
      </c>
      <c r="B57" s="124"/>
      <c r="C57" s="124"/>
      <c r="D57" s="124"/>
      <c r="E57" s="124"/>
      <c r="F57" s="124"/>
      <c r="G57" s="124"/>
      <c r="H57" s="124"/>
      <c r="I57" s="124"/>
      <c r="J57" s="124"/>
      <c r="K57" s="125"/>
      <c r="L57" s="23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</row>
    <row r="58" spans="1:27" s="22" customFormat="1" x14ac:dyDescent="0.2">
      <c r="A58" s="25" t="s">
        <v>34</v>
      </c>
      <c r="B58" s="25" t="s">
        <v>16</v>
      </c>
      <c r="C58" s="25" t="s">
        <v>17</v>
      </c>
      <c r="D58" s="25" t="s">
        <v>18</v>
      </c>
      <c r="E58" s="25" t="s">
        <v>19</v>
      </c>
      <c r="F58" s="27" t="s">
        <v>20</v>
      </c>
      <c r="G58" s="25"/>
      <c r="H58" s="25"/>
      <c r="I58" s="25"/>
      <c r="J58" s="25"/>
      <c r="K58" s="25"/>
      <c r="L58" s="25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</row>
    <row r="59" spans="1:27" x14ac:dyDescent="0.2">
      <c r="A59" s="15" t="s">
        <v>60</v>
      </c>
      <c r="B59" s="72" t="s">
        <v>61</v>
      </c>
      <c r="C59" s="78">
        <v>0.12</v>
      </c>
      <c r="D59" s="73" t="s">
        <v>62</v>
      </c>
      <c r="E59" s="74" t="s">
        <v>52</v>
      </c>
      <c r="F59" s="75" t="s">
        <v>63</v>
      </c>
      <c r="G59" s="42">
        <v>1</v>
      </c>
      <c r="H59" s="43">
        <v>4</v>
      </c>
      <c r="I59" s="43">
        <v>1</v>
      </c>
      <c r="J59" s="43">
        <v>5</v>
      </c>
      <c r="K59" s="43">
        <v>4</v>
      </c>
      <c r="L59" s="21">
        <f>AVERAGE(G59:K59)</f>
        <v>3</v>
      </c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</row>
    <row r="60" spans="1:27" ht="24" customHeight="1" x14ac:dyDescent="0.2">
      <c r="A60" s="15" t="s">
        <v>60</v>
      </c>
      <c r="B60" s="72" t="s">
        <v>64</v>
      </c>
      <c r="C60" s="76">
        <v>1.7999999999999999E-2</v>
      </c>
      <c r="D60" s="73" t="s">
        <v>65</v>
      </c>
      <c r="E60" s="74" t="s">
        <v>52</v>
      </c>
      <c r="F60" s="75" t="s">
        <v>66</v>
      </c>
      <c r="G60" s="42">
        <v>1</v>
      </c>
      <c r="H60" s="43">
        <v>4</v>
      </c>
      <c r="I60" s="43">
        <v>1</v>
      </c>
      <c r="J60" s="43">
        <v>5</v>
      </c>
      <c r="K60" s="43">
        <v>4</v>
      </c>
      <c r="L60" s="21">
        <f>AVERAGE(G60:K60)</f>
        <v>3</v>
      </c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</row>
    <row r="61" spans="1:27" x14ac:dyDescent="0.2">
      <c r="A61" s="15" t="s">
        <v>60</v>
      </c>
      <c r="B61" s="72" t="s">
        <v>67</v>
      </c>
      <c r="C61" s="78">
        <v>0.04</v>
      </c>
      <c r="D61" s="73" t="s">
        <v>68</v>
      </c>
      <c r="E61" s="74" t="s">
        <v>52</v>
      </c>
      <c r="F61" s="75" t="s">
        <v>69</v>
      </c>
      <c r="G61" s="42">
        <v>1</v>
      </c>
      <c r="H61" s="43">
        <v>4</v>
      </c>
      <c r="I61" s="43">
        <v>1</v>
      </c>
      <c r="J61" s="43">
        <v>5</v>
      </c>
      <c r="K61" s="43">
        <v>4</v>
      </c>
      <c r="L61" s="21">
        <f>AVERAGE(G61:K61)</f>
        <v>3</v>
      </c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</row>
    <row r="62" spans="1:27" ht="18" x14ac:dyDescent="0.2">
      <c r="A62" s="15" t="s">
        <v>70</v>
      </c>
      <c r="B62" s="72" t="s">
        <v>71</v>
      </c>
      <c r="C62" s="76">
        <v>1.06</v>
      </c>
      <c r="D62" s="73" t="s">
        <v>72</v>
      </c>
      <c r="E62" s="74" t="s">
        <v>52</v>
      </c>
      <c r="F62" s="75" t="s">
        <v>73</v>
      </c>
      <c r="G62" s="42">
        <v>1</v>
      </c>
      <c r="H62" s="43">
        <v>4</v>
      </c>
      <c r="I62" s="43">
        <v>1</v>
      </c>
      <c r="J62" s="43">
        <v>5</v>
      </c>
      <c r="K62" s="43">
        <v>4</v>
      </c>
      <c r="L62" s="21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</row>
    <row r="63" spans="1:27" ht="38.25" x14ac:dyDescent="0.2">
      <c r="A63" s="15" t="s">
        <v>70</v>
      </c>
      <c r="B63" s="72" t="s">
        <v>74</v>
      </c>
      <c r="C63" s="76">
        <v>0.02</v>
      </c>
      <c r="D63" s="73" t="s">
        <v>75</v>
      </c>
      <c r="E63" s="74" t="s">
        <v>52</v>
      </c>
      <c r="F63" s="75" t="s">
        <v>76</v>
      </c>
      <c r="G63" s="42">
        <v>1</v>
      </c>
      <c r="H63" s="43">
        <v>4</v>
      </c>
      <c r="I63" s="43">
        <v>1</v>
      </c>
      <c r="J63" s="43">
        <v>5</v>
      </c>
      <c r="K63" s="43">
        <v>4</v>
      </c>
      <c r="L63" s="21">
        <f>AVERAGE(G63:K63)</f>
        <v>3</v>
      </c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</row>
    <row r="64" spans="1:27" ht="14.45" customHeight="1" x14ac:dyDescent="0.2">
      <c r="A64" s="11"/>
      <c r="B64" s="1"/>
      <c r="C64" s="1"/>
      <c r="D64" s="1"/>
      <c r="E64" s="19"/>
      <c r="F64" s="11"/>
      <c r="G64" s="1"/>
      <c r="H64" s="1"/>
      <c r="I64" s="1"/>
      <c r="J64" s="1"/>
      <c r="K64" s="1"/>
      <c r="L64" s="1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</row>
    <row r="65" spans="1:27" x14ac:dyDescent="0.2">
      <c r="A65" s="11"/>
      <c r="B65" s="1"/>
      <c r="C65" s="1"/>
      <c r="D65" s="1"/>
      <c r="E65" s="19"/>
      <c r="F65" s="11"/>
      <c r="G65" s="1"/>
      <c r="H65" s="1"/>
      <c r="I65" s="1"/>
      <c r="J65" s="1"/>
      <c r="K65" s="1"/>
      <c r="L65" s="1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</row>
    <row r="66" spans="1:27" x14ac:dyDescent="0.2">
      <c r="A66" s="11"/>
      <c r="B66" s="1"/>
      <c r="C66" s="1"/>
      <c r="D66" s="1"/>
      <c r="E66" s="19"/>
      <c r="F66" s="11"/>
      <c r="G66" s="1"/>
      <c r="H66" s="1"/>
      <c r="I66" s="1"/>
      <c r="J66" s="1"/>
      <c r="K66" s="1"/>
      <c r="L66" s="1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</row>
    <row r="67" spans="1:27" x14ac:dyDescent="0.2">
      <c r="A67" s="1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</row>
    <row r="68" spans="1:27" x14ac:dyDescent="0.2">
      <c r="A68" s="1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</row>
    <row r="69" spans="1:27" x14ac:dyDescent="0.2">
      <c r="A69" s="1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</row>
    <row r="70" spans="1:27" x14ac:dyDescent="0.2">
      <c r="A70" s="11"/>
      <c r="B70" s="104"/>
      <c r="C70" s="1"/>
      <c r="D70" s="104"/>
      <c r="E70" s="19"/>
      <c r="F70" s="11"/>
      <c r="G70" s="1"/>
      <c r="H70" s="1"/>
      <c r="I70" s="1"/>
      <c r="J70" s="1"/>
      <c r="K70" s="1"/>
      <c r="L70" s="1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</row>
    <row r="71" spans="1:27" x14ac:dyDescent="0.2">
      <c r="A71" s="11"/>
      <c r="B71" s="1"/>
      <c r="C71" s="1"/>
      <c r="D71" s="1"/>
      <c r="E71" s="19"/>
      <c r="F71" s="11"/>
      <c r="G71" s="1"/>
      <c r="H71" s="1"/>
      <c r="I71" s="1"/>
      <c r="J71" s="1"/>
      <c r="K71" s="1"/>
      <c r="L71" s="1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</row>
    <row r="72" spans="1:27" x14ac:dyDescent="0.2">
      <c r="A72" s="11"/>
      <c r="B72" s="1"/>
      <c r="C72" s="1"/>
      <c r="D72" s="1"/>
      <c r="E72" s="19"/>
      <c r="F72" s="11"/>
      <c r="G72" s="1"/>
      <c r="H72" s="1"/>
      <c r="I72" s="1"/>
      <c r="J72" s="1"/>
      <c r="K72" s="1"/>
      <c r="L72" s="1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</row>
    <row r="73" spans="1:27" x14ac:dyDescent="0.2">
      <c r="A73" s="11"/>
      <c r="B73" s="1"/>
      <c r="C73" s="1"/>
      <c r="D73" s="1"/>
      <c r="E73" s="19"/>
      <c r="F73" s="11"/>
      <c r="G73" s="1"/>
      <c r="H73" s="1"/>
      <c r="I73" s="1"/>
      <c r="J73" s="1"/>
      <c r="K73" s="1"/>
      <c r="L73" s="1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</row>
    <row r="74" spans="1:27" x14ac:dyDescent="0.2">
      <c r="A74" s="11"/>
      <c r="B74" s="1"/>
      <c r="C74" s="1"/>
      <c r="D74" s="1"/>
      <c r="E74" s="19"/>
      <c r="F74" s="11"/>
      <c r="G74" s="1"/>
      <c r="H74" s="1"/>
      <c r="I74" s="1"/>
      <c r="J74" s="1"/>
      <c r="K74" s="1"/>
      <c r="L74" s="1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7" x14ac:dyDescent="0.2">
      <c r="A75" s="11"/>
      <c r="B75" s="1"/>
      <c r="C75" s="1"/>
      <c r="D75" s="1"/>
      <c r="E75" s="19"/>
      <c r="F75" s="11"/>
      <c r="G75" s="1"/>
      <c r="H75" s="1"/>
      <c r="I75" s="1"/>
      <c r="J75" s="1"/>
      <c r="K75" s="1"/>
      <c r="L75" s="1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7" x14ac:dyDescent="0.2">
      <c r="A76" s="11"/>
      <c r="B76" s="1"/>
      <c r="C76" s="1"/>
      <c r="D76" s="1"/>
      <c r="E76" s="19"/>
      <c r="F76" s="11"/>
      <c r="G76" s="1"/>
      <c r="H76" s="1"/>
      <c r="I76" s="1"/>
      <c r="J76" s="1"/>
      <c r="K76" s="1"/>
      <c r="L76" s="1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7" x14ac:dyDescent="0.2">
      <c r="A77" s="11"/>
      <c r="B77" s="1"/>
      <c r="C77" s="1"/>
      <c r="D77" s="1"/>
      <c r="E77" s="19"/>
      <c r="F77" s="11"/>
      <c r="G77" s="1"/>
      <c r="H77" s="1"/>
      <c r="I77" s="1"/>
      <c r="J77" s="1"/>
      <c r="K77" s="1"/>
      <c r="L77" s="1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7" x14ac:dyDescent="0.2">
      <c r="A78" s="11"/>
      <c r="B78" s="1"/>
      <c r="C78" s="1"/>
      <c r="D78" s="1"/>
      <c r="E78" s="19"/>
      <c r="F78" s="11"/>
      <c r="G78" s="1"/>
      <c r="H78" s="1"/>
      <c r="I78" s="1"/>
      <c r="J78" s="1"/>
      <c r="K78" s="1"/>
      <c r="L78" s="1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7" x14ac:dyDescent="0.2">
      <c r="A79" s="11"/>
      <c r="B79" s="1"/>
      <c r="C79" s="1"/>
      <c r="D79" s="1"/>
      <c r="E79" s="19"/>
      <c r="F79" s="11"/>
      <c r="G79" s="1"/>
      <c r="H79" s="1"/>
      <c r="I79" s="1"/>
      <c r="J79" s="1"/>
      <c r="K79" s="1"/>
      <c r="L79" s="1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7" x14ac:dyDescent="0.2">
      <c r="A80" s="11"/>
      <c r="B80" s="1"/>
      <c r="C80" s="1"/>
      <c r="D80" s="1"/>
      <c r="E80" s="19"/>
      <c r="F80" s="11"/>
      <c r="G80" s="1"/>
      <c r="H80" s="1"/>
      <c r="I80" s="1"/>
      <c r="J80" s="1"/>
      <c r="K80" s="1"/>
      <c r="L80" s="1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x14ac:dyDescent="0.2">
      <c r="A81" s="11"/>
      <c r="B81" s="1"/>
      <c r="C81" s="1"/>
      <c r="D81" s="1"/>
      <c r="E81" s="19"/>
      <c r="F81" s="11"/>
      <c r="G81" s="1"/>
      <c r="H81" s="1"/>
      <c r="I81" s="1"/>
      <c r="J81" s="1"/>
      <c r="K81" s="1"/>
      <c r="L81" s="1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x14ac:dyDescent="0.2">
      <c r="A82" s="11"/>
      <c r="B82" s="1"/>
      <c r="C82" s="1"/>
      <c r="D82" s="1"/>
      <c r="E82" s="19"/>
      <c r="F82" s="11"/>
      <c r="G82" s="1"/>
      <c r="H82" s="1"/>
      <c r="I82" s="1"/>
      <c r="J82" s="1"/>
      <c r="K82" s="1"/>
      <c r="L82" s="1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x14ac:dyDescent="0.2">
      <c r="A83" s="11"/>
      <c r="B83" s="1"/>
      <c r="C83" s="1"/>
      <c r="D83" s="1"/>
      <c r="E83" s="19"/>
      <c r="F83" s="11"/>
      <c r="G83" s="1"/>
      <c r="H83" s="1"/>
      <c r="I83" s="1"/>
      <c r="J83" s="1"/>
      <c r="K83" s="1"/>
      <c r="L83" s="1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x14ac:dyDescent="0.2">
      <c r="A84" s="11"/>
      <c r="B84" s="1"/>
      <c r="C84" s="1"/>
      <c r="D84" s="1"/>
      <c r="E84" s="19"/>
      <c r="F84" s="11"/>
      <c r="G84" s="1"/>
      <c r="H84" s="1"/>
      <c r="I84" s="1"/>
      <c r="J84" s="1"/>
      <c r="K84" s="1"/>
      <c r="L84" s="1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x14ac:dyDescent="0.2">
      <c r="A85" s="11"/>
      <c r="B85" s="1"/>
      <c r="C85" s="1"/>
      <c r="D85" s="1"/>
      <c r="E85" s="19"/>
      <c r="F85" s="11"/>
      <c r="G85" s="1"/>
      <c r="H85" s="1"/>
      <c r="I85" s="1"/>
      <c r="J85" s="1"/>
      <c r="K85" s="1"/>
      <c r="L85" s="1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x14ac:dyDescent="0.2">
      <c r="A86" s="11"/>
      <c r="B86" s="1"/>
      <c r="C86" s="1"/>
      <c r="D86" s="1"/>
      <c r="E86" s="19"/>
      <c r="F86" s="11"/>
      <c r="G86" s="1"/>
      <c r="H86" s="1"/>
      <c r="I86" s="1"/>
      <c r="J86" s="1"/>
      <c r="K86" s="1"/>
      <c r="L86" s="1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x14ac:dyDescent="0.2">
      <c r="A87" s="11"/>
      <c r="B87" s="1"/>
      <c r="C87" s="1"/>
      <c r="D87" s="1"/>
      <c r="E87" s="19"/>
      <c r="F87" s="11"/>
      <c r="G87" s="1"/>
      <c r="H87" s="1"/>
      <c r="I87" s="1"/>
      <c r="J87" s="1"/>
      <c r="K87" s="1"/>
      <c r="L87" s="1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x14ac:dyDescent="0.2">
      <c r="A88" s="11"/>
      <c r="B88" s="1"/>
      <c r="C88" s="1"/>
      <c r="D88" s="1"/>
      <c r="E88" s="19"/>
      <c r="F88" s="11"/>
      <c r="G88" s="1"/>
      <c r="H88" s="1"/>
      <c r="I88" s="1"/>
      <c r="J88" s="1"/>
      <c r="K88" s="1"/>
      <c r="L88" s="1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x14ac:dyDescent="0.2">
      <c r="A89" s="11"/>
      <c r="B89" s="1"/>
      <c r="C89" s="1"/>
      <c r="D89" s="1"/>
      <c r="E89" s="19"/>
      <c r="F89" s="11"/>
      <c r="G89" s="1"/>
      <c r="H89" s="1"/>
      <c r="I89" s="1"/>
      <c r="J89" s="1"/>
      <c r="K89" s="1"/>
      <c r="L89" s="1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x14ac:dyDescent="0.2">
      <c r="A90" s="11"/>
      <c r="B90" s="1"/>
      <c r="C90" s="1"/>
      <c r="D90" s="1"/>
      <c r="E90" s="19"/>
      <c r="F90" s="11"/>
      <c r="G90" s="1"/>
      <c r="H90" s="1"/>
      <c r="I90" s="1"/>
      <c r="J90" s="1"/>
      <c r="K90" s="1"/>
      <c r="L90" s="1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x14ac:dyDescent="0.2">
      <c r="A91" s="11"/>
      <c r="B91" s="1"/>
      <c r="C91" s="1"/>
      <c r="D91" s="1"/>
      <c r="E91" s="19"/>
      <c r="F91" s="11"/>
      <c r="G91" s="1"/>
      <c r="H91" s="1"/>
      <c r="I91" s="1"/>
      <c r="J91" s="1"/>
      <c r="K91" s="1"/>
      <c r="L91" s="1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x14ac:dyDescent="0.2">
      <c r="A92" s="11"/>
      <c r="B92" s="1"/>
      <c r="C92" s="1"/>
      <c r="D92" s="1"/>
      <c r="E92" s="19"/>
      <c r="F92" s="11"/>
      <c r="G92" s="1"/>
      <c r="H92" s="1"/>
      <c r="I92" s="1"/>
      <c r="J92" s="1"/>
      <c r="K92" s="1"/>
      <c r="L92" s="1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x14ac:dyDescent="0.2">
      <c r="A93" s="11"/>
      <c r="B93" s="1"/>
      <c r="C93" s="1"/>
      <c r="D93" s="1"/>
      <c r="E93" s="19"/>
      <c r="F93" s="11"/>
      <c r="G93" s="1"/>
      <c r="H93" s="1"/>
      <c r="I93" s="1"/>
      <c r="J93" s="1"/>
      <c r="K93" s="1"/>
      <c r="L93" s="1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x14ac:dyDescent="0.2">
      <c r="A94" s="11"/>
      <c r="B94" s="1"/>
      <c r="C94" s="1"/>
      <c r="D94" s="1"/>
      <c r="E94" s="19"/>
      <c r="F94" s="11"/>
      <c r="G94" s="1"/>
      <c r="H94" s="1"/>
      <c r="I94" s="1"/>
      <c r="J94" s="1"/>
      <c r="K94" s="1"/>
      <c r="L94" s="1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x14ac:dyDescent="0.2">
      <c r="A95" s="11"/>
      <c r="B95" s="1"/>
      <c r="C95" s="1"/>
      <c r="D95" s="1"/>
      <c r="E95" s="19"/>
      <c r="F95" s="11"/>
      <c r="G95" s="1"/>
      <c r="H95" s="1"/>
      <c r="I95" s="1"/>
      <c r="J95" s="1"/>
      <c r="K95" s="1"/>
      <c r="L95" s="1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x14ac:dyDescent="0.2">
      <c r="A96" s="11"/>
      <c r="B96" s="1"/>
      <c r="C96" s="1"/>
      <c r="D96" s="1"/>
      <c r="E96" s="19"/>
      <c r="F96" s="11"/>
      <c r="G96" s="1"/>
      <c r="H96" s="1"/>
      <c r="I96" s="1"/>
      <c r="J96" s="1"/>
      <c r="K96" s="1"/>
      <c r="L96" s="1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x14ac:dyDescent="0.2">
      <c r="A97" s="11"/>
      <c r="B97" s="1"/>
      <c r="C97" s="1"/>
      <c r="D97" s="1"/>
      <c r="E97" s="19"/>
      <c r="F97" s="11"/>
      <c r="G97" s="1"/>
      <c r="H97" s="1"/>
      <c r="I97" s="1"/>
      <c r="J97" s="1"/>
      <c r="K97" s="1"/>
      <c r="L97" s="1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x14ac:dyDescent="0.2">
      <c r="A98" s="11"/>
      <c r="B98" s="1"/>
      <c r="C98" s="1"/>
      <c r="D98" s="1"/>
      <c r="E98" s="19"/>
      <c r="F98" s="11"/>
      <c r="G98" s="1"/>
      <c r="H98" s="1"/>
      <c r="I98" s="1"/>
      <c r="J98" s="1"/>
      <c r="K98" s="1"/>
      <c r="L98" s="1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</row>
    <row r="99" spans="1:27" x14ac:dyDescent="0.2">
      <c r="A99" s="11"/>
      <c r="B99" s="1"/>
      <c r="C99" s="1"/>
      <c r="D99" s="1"/>
      <c r="E99" s="19"/>
      <c r="F99" s="11"/>
      <c r="G99" s="1"/>
      <c r="H99" s="1"/>
      <c r="I99" s="1"/>
      <c r="J99" s="1"/>
      <c r="K99" s="1"/>
      <c r="L99" s="1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</row>
    <row r="100" spans="1:27" x14ac:dyDescent="0.2">
      <c r="A100" s="11"/>
      <c r="B100" s="1"/>
      <c r="C100" s="1"/>
      <c r="D100" s="1"/>
      <c r="E100" s="19"/>
      <c r="F100" s="11"/>
      <c r="G100" s="1"/>
      <c r="H100" s="1"/>
      <c r="I100" s="1"/>
      <c r="J100" s="1"/>
      <c r="K100" s="1"/>
      <c r="L100" s="1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</row>
    <row r="101" spans="1:27" x14ac:dyDescent="0.2">
      <c r="A101" s="11"/>
      <c r="B101" s="1"/>
      <c r="C101" s="1"/>
      <c r="D101" s="1"/>
      <c r="E101" s="19"/>
      <c r="F101" s="11"/>
      <c r="G101" s="1"/>
      <c r="H101" s="1"/>
      <c r="I101" s="1"/>
      <c r="J101" s="1"/>
      <c r="K101" s="1"/>
      <c r="L101" s="1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</row>
    <row r="102" spans="1:27" x14ac:dyDescent="0.2">
      <c r="A102" s="11"/>
      <c r="B102" s="1"/>
      <c r="C102" s="1"/>
      <c r="D102" s="1"/>
      <c r="E102" s="19"/>
      <c r="F102" s="11"/>
      <c r="G102" s="1"/>
      <c r="H102" s="1"/>
      <c r="I102" s="1"/>
      <c r="J102" s="1"/>
      <c r="K102" s="1"/>
      <c r="L102" s="1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</row>
    <row r="103" spans="1:27" x14ac:dyDescent="0.2">
      <c r="A103" s="11"/>
      <c r="B103" s="1"/>
      <c r="C103" s="1"/>
      <c r="D103" s="1"/>
      <c r="E103" s="19"/>
      <c r="F103" s="11"/>
      <c r="G103" s="1"/>
      <c r="H103" s="1"/>
      <c r="I103" s="1"/>
      <c r="J103" s="1"/>
      <c r="K103" s="1"/>
      <c r="L103" s="1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</row>
    <row r="104" spans="1:27" x14ac:dyDescent="0.2">
      <c r="A104" s="11"/>
      <c r="B104" s="1"/>
      <c r="C104" s="1"/>
      <c r="D104" s="1"/>
      <c r="E104" s="19"/>
      <c r="F104" s="11"/>
      <c r="G104" s="1"/>
      <c r="H104" s="1"/>
      <c r="I104" s="1"/>
      <c r="J104" s="1"/>
      <c r="K104" s="1"/>
      <c r="L104" s="1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</row>
    <row r="105" spans="1:27" x14ac:dyDescent="0.2">
      <c r="A105" s="11"/>
      <c r="B105" s="1"/>
      <c r="C105" s="1"/>
      <c r="D105" s="1"/>
      <c r="E105" s="19"/>
      <c r="F105" s="11"/>
      <c r="G105" s="1"/>
      <c r="H105" s="1"/>
      <c r="I105" s="1"/>
      <c r="J105" s="1"/>
      <c r="K105" s="1"/>
      <c r="L105" s="1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</row>
    <row r="106" spans="1:27" x14ac:dyDescent="0.2">
      <c r="A106" s="11"/>
      <c r="B106" s="1"/>
      <c r="C106" s="1"/>
      <c r="D106" s="1"/>
      <c r="E106" s="19"/>
      <c r="F106" s="11"/>
      <c r="G106" s="1"/>
      <c r="H106" s="1"/>
      <c r="I106" s="1"/>
      <c r="J106" s="1"/>
      <c r="K106" s="1"/>
      <c r="L106" s="1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</row>
    <row r="107" spans="1:27" x14ac:dyDescent="0.2">
      <c r="A107" s="11"/>
      <c r="B107" s="1"/>
      <c r="C107" s="1"/>
      <c r="D107" s="1"/>
      <c r="E107" s="19"/>
      <c r="F107" s="11"/>
      <c r="G107" s="1"/>
      <c r="H107" s="1"/>
      <c r="I107" s="1"/>
      <c r="J107" s="1"/>
      <c r="K107" s="1"/>
      <c r="L107" s="1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</row>
    <row r="108" spans="1:27" x14ac:dyDescent="0.2">
      <c r="A108" s="11"/>
      <c r="B108" s="1"/>
      <c r="C108" s="1"/>
      <c r="D108" s="1"/>
      <c r="E108" s="19"/>
      <c r="F108" s="11"/>
      <c r="G108" s="1"/>
      <c r="H108" s="1"/>
      <c r="I108" s="1"/>
      <c r="J108" s="1"/>
      <c r="K108" s="1"/>
      <c r="L108" s="1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</row>
    <row r="109" spans="1:27" x14ac:dyDescent="0.2">
      <c r="A109" s="11"/>
      <c r="B109" s="1"/>
      <c r="C109" s="1"/>
      <c r="D109" s="1"/>
      <c r="E109" s="19"/>
      <c r="F109" s="11"/>
      <c r="G109" s="1"/>
      <c r="H109" s="1"/>
      <c r="I109" s="1"/>
      <c r="J109" s="1"/>
      <c r="K109" s="1"/>
      <c r="L109" s="1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</row>
    <row r="110" spans="1:27" x14ac:dyDescent="0.2">
      <c r="A110" s="11"/>
      <c r="B110" s="1"/>
      <c r="C110" s="1"/>
      <c r="D110" s="1"/>
      <c r="E110" s="19"/>
      <c r="F110" s="11"/>
      <c r="G110" s="1"/>
      <c r="H110" s="1"/>
      <c r="I110" s="1"/>
      <c r="J110" s="1"/>
      <c r="K110" s="1"/>
      <c r="L110" s="1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</row>
    <row r="111" spans="1:27" x14ac:dyDescent="0.2">
      <c r="A111" s="11"/>
      <c r="B111" s="1"/>
      <c r="C111" s="1"/>
      <c r="D111" s="1"/>
      <c r="E111" s="19"/>
      <c r="F111" s="11"/>
      <c r="G111" s="1"/>
      <c r="H111" s="1"/>
      <c r="I111" s="1"/>
      <c r="J111" s="1"/>
      <c r="K111" s="1"/>
      <c r="L111" s="1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</row>
    <row r="112" spans="1:27" x14ac:dyDescent="0.2">
      <c r="A112" s="11"/>
      <c r="B112" s="1"/>
      <c r="C112" s="1"/>
      <c r="D112" s="1"/>
      <c r="E112" s="19"/>
      <c r="F112" s="11"/>
      <c r="G112" s="1"/>
      <c r="H112" s="1"/>
      <c r="I112" s="1"/>
      <c r="J112" s="1"/>
      <c r="K112" s="1"/>
      <c r="L112" s="1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</row>
    <row r="113" spans="1:27" x14ac:dyDescent="0.2">
      <c r="A113" s="11"/>
      <c r="B113" s="1"/>
      <c r="C113" s="1"/>
      <c r="D113" s="1"/>
      <c r="E113" s="19"/>
      <c r="F113" s="11"/>
      <c r="G113" s="1"/>
      <c r="H113" s="1"/>
      <c r="I113" s="1"/>
      <c r="J113" s="1"/>
      <c r="K113" s="1"/>
      <c r="L113" s="1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</row>
    <row r="114" spans="1:27" x14ac:dyDescent="0.2">
      <c r="A114" s="11"/>
      <c r="B114" s="1"/>
      <c r="C114" s="1"/>
      <c r="D114" s="1"/>
      <c r="E114" s="19"/>
      <c r="F114" s="11"/>
      <c r="G114" s="1"/>
      <c r="H114" s="1"/>
      <c r="I114" s="1"/>
      <c r="J114" s="1"/>
      <c r="K114" s="1"/>
      <c r="L114" s="1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</row>
    <row r="115" spans="1:27" x14ac:dyDescent="0.2">
      <c r="A115" s="11"/>
      <c r="B115" s="1"/>
      <c r="C115" s="1"/>
      <c r="D115" s="1"/>
      <c r="E115" s="19"/>
      <c r="F115" s="11"/>
      <c r="G115" s="1"/>
      <c r="H115" s="1"/>
      <c r="I115" s="1"/>
      <c r="J115" s="1"/>
      <c r="K115" s="1"/>
      <c r="L115" s="1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</row>
    <row r="116" spans="1:27" x14ac:dyDescent="0.2">
      <c r="A116" s="11"/>
      <c r="B116" s="1"/>
      <c r="C116" s="1"/>
      <c r="D116" s="1"/>
      <c r="E116" s="19"/>
      <c r="F116" s="11"/>
      <c r="G116" s="1"/>
      <c r="H116" s="1"/>
      <c r="I116" s="1"/>
      <c r="J116" s="1"/>
      <c r="K116" s="1"/>
      <c r="L116" s="1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</row>
    <row r="117" spans="1:27" x14ac:dyDescent="0.2">
      <c r="A117" s="11"/>
      <c r="B117" s="1"/>
      <c r="C117" s="1"/>
      <c r="D117" s="1"/>
      <c r="E117" s="19"/>
      <c r="F117" s="11"/>
      <c r="G117" s="1"/>
      <c r="H117" s="1"/>
      <c r="I117" s="1"/>
      <c r="J117" s="1"/>
      <c r="K117" s="1"/>
      <c r="L117" s="1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</row>
    <row r="118" spans="1:27" x14ac:dyDescent="0.2">
      <c r="A118" s="11"/>
      <c r="B118" s="1"/>
      <c r="C118" s="1"/>
      <c r="D118" s="1"/>
      <c r="E118" s="19"/>
      <c r="F118" s="11"/>
      <c r="G118" s="1"/>
      <c r="H118" s="1"/>
      <c r="I118" s="1"/>
      <c r="J118" s="1"/>
      <c r="K118" s="1"/>
      <c r="L118" s="1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</row>
    <row r="119" spans="1:27" x14ac:dyDescent="0.2">
      <c r="A119" s="11"/>
      <c r="B119" s="1"/>
      <c r="C119" s="1"/>
      <c r="D119" s="1"/>
      <c r="E119" s="19"/>
      <c r="F119" s="11"/>
      <c r="G119" s="1"/>
      <c r="H119" s="1"/>
      <c r="I119" s="1"/>
      <c r="J119" s="1"/>
      <c r="K119" s="1"/>
      <c r="L119" s="1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</row>
    <row r="120" spans="1:27" x14ac:dyDescent="0.2">
      <c r="A120" s="11"/>
      <c r="B120" s="1"/>
      <c r="C120" s="1"/>
      <c r="D120" s="1"/>
      <c r="E120" s="19"/>
      <c r="F120" s="11"/>
      <c r="G120" s="1"/>
      <c r="H120" s="1"/>
      <c r="I120" s="1"/>
      <c r="J120" s="1"/>
      <c r="K120" s="1"/>
      <c r="L120" s="1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</row>
    <row r="121" spans="1:27" x14ac:dyDescent="0.2">
      <c r="A121" s="11"/>
      <c r="B121" s="1"/>
      <c r="C121" s="1"/>
      <c r="D121" s="1"/>
      <c r="E121" s="19"/>
      <c r="F121" s="11"/>
      <c r="G121" s="1"/>
      <c r="H121" s="1"/>
      <c r="I121" s="1"/>
      <c r="J121" s="1"/>
      <c r="K121" s="1"/>
      <c r="L121" s="1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</row>
    <row r="122" spans="1:27" x14ac:dyDescent="0.2">
      <c r="A122" s="11"/>
      <c r="B122" s="1"/>
      <c r="C122" s="1"/>
      <c r="D122" s="1"/>
      <c r="E122" s="19"/>
      <c r="F122" s="11"/>
      <c r="G122" s="1"/>
      <c r="H122" s="1"/>
      <c r="I122" s="1"/>
      <c r="J122" s="1"/>
      <c r="K122" s="1"/>
      <c r="L122" s="1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</row>
    <row r="123" spans="1:27" x14ac:dyDescent="0.2">
      <c r="A123" s="11"/>
      <c r="B123" s="1"/>
      <c r="C123" s="1"/>
      <c r="D123" s="1"/>
      <c r="E123" s="19"/>
      <c r="F123" s="11"/>
      <c r="G123" s="1"/>
      <c r="H123" s="1"/>
      <c r="I123" s="1"/>
      <c r="J123" s="1"/>
      <c r="K123" s="1"/>
      <c r="L123" s="1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</row>
    <row r="124" spans="1:27" x14ac:dyDescent="0.2">
      <c r="A124" s="11"/>
      <c r="B124" s="1"/>
      <c r="C124" s="1"/>
      <c r="D124" s="1"/>
      <c r="E124" s="19"/>
      <c r="F124" s="11"/>
      <c r="G124" s="1"/>
      <c r="H124" s="1"/>
      <c r="I124" s="1"/>
      <c r="J124" s="1"/>
      <c r="K124" s="1"/>
      <c r="L124" s="1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</row>
    <row r="125" spans="1:27" x14ac:dyDescent="0.2">
      <c r="A125" s="11"/>
      <c r="B125" s="1"/>
      <c r="C125" s="1"/>
      <c r="D125" s="1"/>
      <c r="E125" s="19"/>
      <c r="F125" s="11"/>
      <c r="G125" s="1"/>
      <c r="H125" s="1"/>
      <c r="I125" s="1"/>
      <c r="J125" s="1"/>
      <c r="K125" s="1"/>
      <c r="L125" s="1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</row>
    <row r="126" spans="1:27" x14ac:dyDescent="0.2">
      <c r="A126" s="11"/>
      <c r="B126" s="1"/>
      <c r="C126" s="1"/>
      <c r="D126" s="1"/>
      <c r="E126" s="19"/>
      <c r="F126" s="11"/>
      <c r="G126" s="1"/>
      <c r="H126" s="1"/>
      <c r="I126" s="1"/>
      <c r="J126" s="1"/>
      <c r="K126" s="1"/>
      <c r="L126" s="1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</row>
    <row r="127" spans="1:27" x14ac:dyDescent="0.2">
      <c r="A127" s="11"/>
      <c r="B127" s="1"/>
      <c r="C127" s="1"/>
      <c r="D127" s="1"/>
      <c r="E127" s="19"/>
      <c r="F127" s="11"/>
      <c r="G127" s="1"/>
      <c r="H127" s="1"/>
      <c r="I127" s="1"/>
      <c r="J127" s="1"/>
      <c r="K127" s="1"/>
      <c r="L127" s="1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</row>
    <row r="128" spans="1:27" x14ac:dyDescent="0.2">
      <c r="A128" s="11"/>
      <c r="B128" s="1"/>
      <c r="C128" s="1"/>
      <c r="D128" s="1"/>
      <c r="E128" s="19"/>
      <c r="F128" s="11"/>
      <c r="G128" s="1"/>
      <c r="H128" s="1"/>
      <c r="I128" s="1"/>
      <c r="J128" s="1"/>
      <c r="K128" s="1"/>
      <c r="L128" s="1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</row>
    <row r="129" spans="1:27" x14ac:dyDescent="0.2">
      <c r="A129" s="11"/>
      <c r="B129" s="1"/>
      <c r="C129" s="1"/>
      <c r="D129" s="1"/>
      <c r="E129" s="19"/>
      <c r="F129" s="11"/>
      <c r="G129" s="1"/>
      <c r="H129" s="1"/>
      <c r="I129" s="1"/>
      <c r="J129" s="1"/>
      <c r="K129" s="1"/>
      <c r="L129" s="1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</row>
    <row r="130" spans="1:27" x14ac:dyDescent="0.2">
      <c r="A130" s="11"/>
      <c r="B130" s="1"/>
      <c r="C130" s="1"/>
      <c r="D130" s="1"/>
      <c r="E130" s="19"/>
      <c r="F130" s="11"/>
      <c r="G130" s="1"/>
      <c r="H130" s="1"/>
      <c r="I130" s="1"/>
      <c r="J130" s="1"/>
      <c r="K130" s="1"/>
      <c r="L130" s="1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</row>
    <row r="131" spans="1:27" x14ac:dyDescent="0.2">
      <c r="A131" s="11"/>
      <c r="B131" s="1"/>
      <c r="C131" s="1"/>
      <c r="D131" s="1"/>
      <c r="E131" s="19"/>
      <c r="F131" s="11"/>
      <c r="G131" s="1"/>
      <c r="H131" s="1"/>
      <c r="I131" s="1"/>
      <c r="J131" s="1"/>
      <c r="K131" s="1"/>
      <c r="L131" s="1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</row>
    <row r="132" spans="1:27" x14ac:dyDescent="0.2">
      <c r="A132" s="11"/>
      <c r="B132" s="1"/>
      <c r="C132" s="1"/>
      <c r="D132" s="1"/>
      <c r="E132" s="19"/>
      <c r="F132" s="11"/>
      <c r="G132" s="1"/>
      <c r="H132" s="1"/>
      <c r="I132" s="1"/>
      <c r="J132" s="1"/>
      <c r="K132" s="1"/>
      <c r="L132" s="1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</row>
    <row r="133" spans="1:27" x14ac:dyDescent="0.2">
      <c r="A133" s="11"/>
      <c r="B133" s="1"/>
      <c r="C133" s="1"/>
      <c r="D133" s="1"/>
      <c r="E133" s="19"/>
      <c r="F133" s="11"/>
      <c r="G133" s="1"/>
      <c r="H133" s="1"/>
      <c r="I133" s="1"/>
      <c r="J133" s="1"/>
      <c r="K133" s="1"/>
      <c r="L133" s="1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</row>
    <row r="134" spans="1:27" x14ac:dyDescent="0.2">
      <c r="A134" s="11"/>
      <c r="B134" s="1"/>
      <c r="C134" s="1"/>
      <c r="D134" s="1"/>
      <c r="E134" s="19"/>
      <c r="F134" s="11"/>
      <c r="G134" s="1"/>
      <c r="H134" s="1"/>
      <c r="I134" s="1"/>
      <c r="J134" s="1"/>
      <c r="K134" s="1"/>
      <c r="L134" s="1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</row>
    <row r="135" spans="1:27" x14ac:dyDescent="0.2">
      <c r="A135" s="11"/>
      <c r="B135" s="1"/>
      <c r="C135" s="1"/>
      <c r="D135" s="1"/>
      <c r="E135" s="19"/>
      <c r="F135" s="11"/>
      <c r="G135" s="1"/>
      <c r="H135" s="1"/>
      <c r="I135" s="1"/>
      <c r="J135" s="1"/>
      <c r="K135" s="1"/>
      <c r="L135" s="1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</row>
    <row r="136" spans="1:27" x14ac:dyDescent="0.2">
      <c r="A136" s="11"/>
      <c r="B136" s="1"/>
      <c r="C136" s="1"/>
      <c r="D136" s="1"/>
      <c r="E136" s="19"/>
      <c r="F136" s="11"/>
      <c r="G136" s="1"/>
      <c r="H136" s="1"/>
      <c r="I136" s="1"/>
      <c r="J136" s="1"/>
      <c r="K136" s="1"/>
      <c r="L136" s="1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</row>
    <row r="137" spans="1:27" x14ac:dyDescent="0.2">
      <c r="A137" s="11"/>
      <c r="B137" s="1"/>
      <c r="C137" s="1"/>
      <c r="D137" s="1"/>
      <c r="E137" s="19"/>
      <c r="F137" s="11"/>
      <c r="G137" s="1"/>
      <c r="H137" s="1"/>
      <c r="I137" s="1"/>
      <c r="J137" s="1"/>
      <c r="K137" s="1"/>
      <c r="L137" s="1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</row>
    <row r="138" spans="1:27" x14ac:dyDescent="0.2">
      <c r="A138" s="11"/>
      <c r="B138" s="1"/>
      <c r="C138" s="1"/>
      <c r="D138" s="1"/>
      <c r="E138" s="19"/>
      <c r="F138" s="1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">
      <c r="A139" s="11"/>
      <c r="B139" s="1"/>
      <c r="C139" s="1"/>
      <c r="D139" s="1"/>
      <c r="E139" s="19"/>
      <c r="F139" s="1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">
      <c r="A140" s="11"/>
      <c r="B140" s="1"/>
      <c r="C140" s="1"/>
      <c r="D140" s="1"/>
      <c r="E140" s="19"/>
      <c r="F140" s="1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">
      <c r="A141" s="11"/>
      <c r="B141" s="1"/>
      <c r="C141" s="1"/>
      <c r="D141" s="1"/>
      <c r="E141" s="19"/>
      <c r="F141" s="1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">
      <c r="A142" s="11"/>
      <c r="B142" s="1"/>
      <c r="C142" s="1"/>
      <c r="D142" s="1"/>
      <c r="E142" s="19"/>
      <c r="F142" s="1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">
      <c r="A143" s="11"/>
      <c r="B143" s="1"/>
      <c r="C143" s="1"/>
      <c r="D143" s="1"/>
      <c r="E143" s="19"/>
      <c r="F143" s="1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">
      <c r="A144" s="11"/>
      <c r="B144" s="1"/>
      <c r="C144" s="1"/>
      <c r="D144" s="1"/>
      <c r="E144" s="19"/>
      <c r="F144" s="1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">
      <c r="A145" s="11"/>
      <c r="B145" s="1"/>
      <c r="C145" s="1"/>
      <c r="D145" s="1"/>
      <c r="E145" s="19"/>
      <c r="F145" s="1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">
      <c r="A146" s="11"/>
      <c r="B146" s="1"/>
      <c r="C146" s="1"/>
      <c r="D146" s="1"/>
      <c r="E146" s="19"/>
      <c r="F146" s="1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">
      <c r="A147" s="11"/>
      <c r="B147" s="1"/>
      <c r="C147" s="1"/>
      <c r="D147" s="1"/>
      <c r="E147" s="19"/>
      <c r="F147" s="1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">
      <c r="A148" s="11"/>
      <c r="B148" s="1"/>
      <c r="C148" s="1"/>
      <c r="D148" s="1"/>
      <c r="E148" s="19"/>
      <c r="F148" s="1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">
      <c r="A149" s="11"/>
      <c r="B149" s="1"/>
      <c r="C149" s="1"/>
      <c r="D149" s="1"/>
      <c r="E149" s="19"/>
      <c r="F149" s="1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">
      <c r="A150" s="11"/>
      <c r="B150" s="1"/>
      <c r="C150" s="1"/>
      <c r="D150" s="1"/>
      <c r="E150" s="19"/>
      <c r="F150" s="1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">
      <c r="A151" s="11"/>
      <c r="B151" s="1"/>
      <c r="C151" s="1"/>
      <c r="D151" s="1"/>
      <c r="E151" s="19"/>
      <c r="F151" s="1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">
      <c r="A152" s="11"/>
      <c r="B152" s="1"/>
      <c r="C152" s="1"/>
      <c r="D152" s="1"/>
      <c r="E152" s="19"/>
      <c r="F152" s="1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">
      <c r="A153" s="11"/>
      <c r="B153" s="1"/>
      <c r="C153" s="1"/>
      <c r="D153" s="1"/>
      <c r="E153" s="19"/>
      <c r="F153" s="1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">
      <c r="A154" s="11"/>
      <c r="B154" s="1"/>
      <c r="C154" s="1"/>
      <c r="D154" s="1"/>
      <c r="E154" s="19"/>
      <c r="F154" s="1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">
      <c r="A155" s="11"/>
      <c r="B155" s="1"/>
      <c r="C155" s="1"/>
      <c r="D155" s="1"/>
      <c r="E155" s="19"/>
      <c r="F155" s="1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">
      <c r="A156" s="11"/>
      <c r="B156" s="1"/>
      <c r="C156" s="1"/>
      <c r="D156" s="1"/>
      <c r="E156" s="19"/>
      <c r="F156" s="1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">
      <c r="A157" s="11"/>
      <c r="B157" s="1"/>
      <c r="C157" s="1"/>
      <c r="D157" s="1"/>
      <c r="E157" s="19"/>
      <c r="F157" s="1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">
      <c r="A158" s="11"/>
      <c r="B158" s="1"/>
      <c r="C158" s="1"/>
      <c r="D158" s="1"/>
      <c r="E158" s="19"/>
      <c r="F158" s="1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">
      <c r="A159" s="11"/>
      <c r="B159" s="1"/>
      <c r="C159" s="1"/>
      <c r="D159" s="1"/>
      <c r="E159" s="19"/>
      <c r="F159" s="1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">
      <c r="A160" s="11"/>
      <c r="B160" s="1"/>
      <c r="C160" s="1"/>
      <c r="D160" s="1"/>
      <c r="E160" s="19"/>
      <c r="F160" s="1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">
      <c r="A161" s="11"/>
      <c r="B161" s="1"/>
      <c r="C161" s="1"/>
      <c r="D161" s="1"/>
      <c r="E161" s="19"/>
      <c r="F161" s="1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">
      <c r="A162" s="11"/>
      <c r="B162" s="1"/>
      <c r="C162" s="1"/>
      <c r="D162" s="1"/>
      <c r="E162" s="19"/>
      <c r="F162" s="1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">
      <c r="A163" s="11"/>
      <c r="B163" s="1"/>
      <c r="C163" s="1"/>
      <c r="D163" s="1"/>
      <c r="E163" s="19"/>
      <c r="F163" s="1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">
      <c r="A164" s="11"/>
      <c r="B164" s="1"/>
      <c r="C164" s="1"/>
      <c r="D164" s="1"/>
      <c r="E164" s="19"/>
      <c r="F164" s="1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">
      <c r="A165" s="11"/>
      <c r="B165" s="1"/>
      <c r="C165" s="1"/>
      <c r="D165" s="1"/>
      <c r="E165" s="19"/>
      <c r="F165" s="1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">
      <c r="A166" s="11"/>
      <c r="B166" s="1"/>
      <c r="C166" s="1"/>
      <c r="D166" s="1"/>
      <c r="E166" s="19"/>
      <c r="F166" s="1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">
      <c r="A167" s="11"/>
      <c r="B167" s="1"/>
      <c r="C167" s="1"/>
      <c r="D167" s="1"/>
      <c r="E167" s="19"/>
      <c r="F167" s="1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">
      <c r="A168" s="11"/>
      <c r="B168" s="1"/>
      <c r="C168" s="1"/>
      <c r="D168" s="1"/>
      <c r="E168" s="19"/>
      <c r="F168" s="1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">
      <c r="A169" s="11"/>
      <c r="B169" s="1"/>
      <c r="C169" s="1"/>
      <c r="D169" s="1"/>
      <c r="E169" s="19"/>
      <c r="F169" s="1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">
      <c r="A170" s="11"/>
      <c r="B170" s="1"/>
      <c r="C170" s="1"/>
      <c r="D170" s="1"/>
      <c r="E170" s="19"/>
      <c r="F170" s="1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">
      <c r="A171" s="11"/>
      <c r="B171" s="1"/>
      <c r="C171" s="1"/>
      <c r="D171" s="1"/>
      <c r="E171" s="19"/>
      <c r="F171" s="1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">
      <c r="A172" s="11"/>
      <c r="B172" s="1"/>
      <c r="C172" s="1"/>
      <c r="D172" s="1"/>
      <c r="E172" s="19"/>
      <c r="F172" s="1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">
      <c r="A173" s="11"/>
      <c r="B173" s="1"/>
      <c r="C173" s="1"/>
      <c r="D173" s="1"/>
      <c r="E173" s="19"/>
      <c r="F173" s="1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">
      <c r="A174" s="11"/>
      <c r="B174" s="1"/>
      <c r="C174" s="1"/>
      <c r="D174" s="1"/>
      <c r="E174" s="19"/>
      <c r="F174" s="1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">
      <c r="A175" s="11"/>
      <c r="B175" s="1"/>
      <c r="C175" s="1"/>
      <c r="D175" s="1"/>
      <c r="E175" s="19"/>
      <c r="F175" s="1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">
      <c r="A176" s="11"/>
      <c r="B176" s="1"/>
      <c r="C176" s="1"/>
      <c r="D176" s="1"/>
      <c r="E176" s="19"/>
      <c r="F176" s="1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">
      <c r="A177" s="11"/>
      <c r="B177" s="1"/>
      <c r="C177" s="1"/>
      <c r="D177" s="1"/>
      <c r="E177" s="19"/>
      <c r="F177" s="1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">
      <c r="A178" s="11"/>
      <c r="B178" s="1"/>
      <c r="C178" s="1"/>
      <c r="D178" s="1"/>
      <c r="E178" s="19"/>
      <c r="F178" s="1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">
      <c r="A179" s="11"/>
      <c r="B179" s="1"/>
      <c r="C179" s="1"/>
      <c r="D179" s="1"/>
      <c r="E179" s="19"/>
      <c r="F179" s="1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">
      <c r="A180" s="11"/>
      <c r="B180" s="1"/>
      <c r="C180" s="1"/>
      <c r="D180" s="1"/>
      <c r="E180" s="19"/>
      <c r="F180" s="1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">
      <c r="A181" s="11"/>
      <c r="B181" s="1"/>
      <c r="C181" s="1"/>
      <c r="D181" s="1"/>
      <c r="E181" s="19"/>
      <c r="F181" s="1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">
      <c r="A182" s="11"/>
      <c r="B182" s="1"/>
      <c r="C182" s="1"/>
      <c r="D182" s="1"/>
      <c r="E182" s="19"/>
      <c r="F182" s="1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">
      <c r="A183" s="11"/>
      <c r="B183" s="1"/>
      <c r="C183" s="1"/>
      <c r="D183" s="1"/>
      <c r="E183" s="19"/>
      <c r="F183" s="1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">
      <c r="A184" s="11"/>
      <c r="B184" s="1"/>
      <c r="C184" s="1"/>
      <c r="D184" s="1"/>
      <c r="E184" s="19"/>
      <c r="F184" s="1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">
      <c r="A185" s="11"/>
      <c r="B185" s="1"/>
      <c r="C185" s="1"/>
      <c r="D185" s="1"/>
      <c r="E185" s="19"/>
      <c r="F185" s="1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">
      <c r="A186" s="11"/>
      <c r="B186" s="1"/>
      <c r="C186" s="1"/>
      <c r="D186" s="1"/>
      <c r="E186" s="19"/>
      <c r="F186" s="1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">
      <c r="A187" s="11"/>
      <c r="B187" s="1"/>
      <c r="C187" s="1"/>
      <c r="D187" s="1"/>
      <c r="E187" s="19"/>
      <c r="F187" s="1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">
      <c r="A188" s="11"/>
      <c r="B188" s="1"/>
      <c r="C188" s="1"/>
      <c r="D188" s="1"/>
      <c r="E188" s="19"/>
      <c r="F188" s="1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">
      <c r="A189" s="11"/>
      <c r="B189" s="1"/>
      <c r="C189" s="1"/>
      <c r="D189" s="1"/>
      <c r="E189" s="19"/>
      <c r="F189" s="1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">
      <c r="A190" s="11"/>
      <c r="B190" s="1"/>
      <c r="C190" s="1"/>
      <c r="D190" s="1"/>
      <c r="E190" s="19"/>
      <c r="F190" s="1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">
      <c r="A191" s="11"/>
      <c r="B191" s="1"/>
      <c r="C191" s="1"/>
      <c r="D191" s="1"/>
      <c r="E191" s="19"/>
      <c r="F191" s="1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">
      <c r="A192" s="11"/>
      <c r="B192" s="1"/>
      <c r="C192" s="1"/>
      <c r="D192" s="1"/>
      <c r="E192" s="19"/>
      <c r="F192" s="1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x14ac:dyDescent="0.2">
      <c r="A193" s="11"/>
      <c r="B193" s="1"/>
      <c r="C193" s="1"/>
      <c r="D193" s="1"/>
      <c r="E193" s="19"/>
      <c r="F193" s="1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x14ac:dyDescent="0.2">
      <c r="A194" s="11"/>
      <c r="B194" s="1"/>
      <c r="C194" s="1"/>
      <c r="D194" s="1"/>
      <c r="E194" s="19"/>
      <c r="F194" s="1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x14ac:dyDescent="0.2">
      <c r="A195" s="11"/>
      <c r="B195" s="1"/>
      <c r="C195" s="1"/>
      <c r="D195" s="1"/>
      <c r="E195" s="19"/>
      <c r="F195" s="1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x14ac:dyDescent="0.2">
      <c r="A196" s="11"/>
      <c r="B196" s="1"/>
      <c r="C196" s="1"/>
      <c r="D196" s="1"/>
      <c r="E196" s="19"/>
      <c r="F196" s="1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x14ac:dyDescent="0.2">
      <c r="A197" s="11"/>
      <c r="B197" s="1"/>
      <c r="C197" s="1"/>
      <c r="D197" s="1"/>
      <c r="E197" s="19"/>
      <c r="F197" s="1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x14ac:dyDescent="0.2">
      <c r="A198" s="11"/>
      <c r="B198" s="1"/>
      <c r="C198" s="1"/>
      <c r="D198" s="1"/>
      <c r="E198" s="19"/>
      <c r="F198" s="1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x14ac:dyDescent="0.2">
      <c r="A199" s="11"/>
      <c r="B199" s="1"/>
      <c r="C199" s="1"/>
      <c r="D199" s="1"/>
      <c r="E199" s="19"/>
      <c r="F199" s="1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x14ac:dyDescent="0.2">
      <c r="A200" s="11"/>
      <c r="B200" s="1"/>
      <c r="C200" s="1"/>
      <c r="D200" s="1"/>
      <c r="E200" s="19"/>
      <c r="F200" s="1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x14ac:dyDescent="0.2">
      <c r="A201" s="11"/>
      <c r="B201" s="1"/>
      <c r="C201" s="1"/>
      <c r="D201" s="1"/>
      <c r="E201" s="19"/>
      <c r="F201" s="1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x14ac:dyDescent="0.2">
      <c r="A202" s="11"/>
      <c r="B202" s="1"/>
      <c r="C202" s="1"/>
      <c r="D202" s="1"/>
      <c r="E202" s="19"/>
      <c r="F202" s="1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x14ac:dyDescent="0.2">
      <c r="A203" s="11"/>
      <c r="B203" s="1"/>
      <c r="C203" s="1"/>
      <c r="D203" s="1"/>
      <c r="E203" s="19"/>
      <c r="F203" s="1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x14ac:dyDescent="0.2">
      <c r="A204" s="11"/>
      <c r="B204" s="1"/>
      <c r="C204" s="1"/>
      <c r="D204" s="1"/>
      <c r="E204" s="19"/>
      <c r="F204" s="1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x14ac:dyDescent="0.2">
      <c r="A205" s="11"/>
      <c r="B205" s="1"/>
      <c r="C205" s="1"/>
      <c r="D205" s="1"/>
      <c r="E205" s="19"/>
      <c r="F205" s="1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x14ac:dyDescent="0.2">
      <c r="A206" s="11"/>
      <c r="B206" s="1"/>
      <c r="C206" s="1"/>
      <c r="D206" s="1"/>
      <c r="E206" s="19"/>
      <c r="F206" s="1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x14ac:dyDescent="0.2">
      <c r="A207" s="11"/>
      <c r="B207" s="1"/>
      <c r="C207" s="1"/>
      <c r="D207" s="1"/>
      <c r="E207" s="19"/>
      <c r="F207" s="1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x14ac:dyDescent="0.2">
      <c r="A208" s="11"/>
      <c r="B208" s="1"/>
      <c r="C208" s="1"/>
      <c r="D208" s="1"/>
      <c r="E208" s="19"/>
      <c r="F208" s="1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x14ac:dyDescent="0.2">
      <c r="A209" s="11"/>
      <c r="B209" s="1"/>
      <c r="C209" s="1"/>
      <c r="D209" s="1"/>
      <c r="E209" s="19"/>
      <c r="F209" s="1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x14ac:dyDescent="0.2">
      <c r="A210" s="11"/>
      <c r="B210" s="1"/>
      <c r="C210" s="1"/>
      <c r="D210" s="1"/>
      <c r="E210" s="19"/>
      <c r="F210" s="1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x14ac:dyDescent="0.2">
      <c r="A211" s="11"/>
      <c r="B211" s="1"/>
      <c r="C211" s="1"/>
      <c r="D211" s="1"/>
      <c r="E211" s="19"/>
      <c r="F211" s="1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x14ac:dyDescent="0.2">
      <c r="A212" s="11"/>
      <c r="B212" s="1"/>
      <c r="C212" s="1"/>
      <c r="D212" s="1"/>
      <c r="E212" s="19"/>
      <c r="F212" s="1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x14ac:dyDescent="0.2">
      <c r="A213" s="11"/>
      <c r="B213" s="1"/>
      <c r="C213" s="1"/>
      <c r="D213" s="1"/>
      <c r="E213" s="19"/>
      <c r="F213" s="1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x14ac:dyDescent="0.2">
      <c r="A214" s="11"/>
      <c r="B214" s="1"/>
      <c r="C214" s="1"/>
      <c r="D214" s="1"/>
      <c r="E214" s="19"/>
      <c r="F214" s="1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x14ac:dyDescent="0.2">
      <c r="A215" s="11"/>
      <c r="B215" s="1"/>
      <c r="C215" s="1"/>
      <c r="D215" s="1"/>
      <c r="E215" s="19"/>
      <c r="F215" s="1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x14ac:dyDescent="0.2">
      <c r="A216" s="11"/>
      <c r="B216" s="1"/>
      <c r="C216" s="1"/>
      <c r="D216" s="1"/>
      <c r="E216" s="19"/>
      <c r="F216" s="1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x14ac:dyDescent="0.2">
      <c r="A217" s="11"/>
      <c r="B217" s="1"/>
      <c r="C217" s="1"/>
      <c r="D217" s="1"/>
      <c r="E217" s="19"/>
      <c r="F217" s="1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x14ac:dyDescent="0.2">
      <c r="A218" s="11"/>
      <c r="B218" s="1"/>
      <c r="C218" s="1"/>
      <c r="D218" s="1"/>
      <c r="E218" s="19"/>
      <c r="F218" s="1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x14ac:dyDescent="0.2">
      <c r="A219" s="11"/>
      <c r="B219" s="1"/>
      <c r="C219" s="1"/>
      <c r="D219" s="1"/>
      <c r="E219" s="19"/>
      <c r="F219" s="1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x14ac:dyDescent="0.2">
      <c r="A220" s="11"/>
      <c r="B220" s="1"/>
      <c r="C220" s="1"/>
      <c r="D220" s="1"/>
      <c r="E220" s="19"/>
      <c r="F220" s="1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x14ac:dyDescent="0.2">
      <c r="A221" s="11"/>
      <c r="B221" s="1"/>
      <c r="C221" s="1"/>
      <c r="D221" s="1"/>
      <c r="E221" s="19"/>
      <c r="F221" s="1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x14ac:dyDescent="0.2">
      <c r="A222" s="11"/>
      <c r="B222" s="1"/>
      <c r="C222" s="1"/>
      <c r="D222" s="1"/>
      <c r="E222" s="19"/>
      <c r="F222" s="1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x14ac:dyDescent="0.2">
      <c r="A223" s="11"/>
      <c r="B223" s="1"/>
      <c r="C223" s="1"/>
      <c r="D223" s="1"/>
      <c r="E223" s="19"/>
      <c r="F223" s="1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x14ac:dyDescent="0.2">
      <c r="A224" s="11"/>
      <c r="B224" s="1"/>
      <c r="C224" s="1"/>
      <c r="D224" s="1"/>
      <c r="E224" s="19"/>
      <c r="F224" s="1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x14ac:dyDescent="0.2">
      <c r="A225" s="11"/>
      <c r="B225" s="1"/>
      <c r="C225" s="1"/>
      <c r="D225" s="1"/>
      <c r="E225" s="19"/>
      <c r="F225" s="1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x14ac:dyDescent="0.2">
      <c r="A226" s="11"/>
      <c r="B226" s="1"/>
      <c r="C226" s="1"/>
      <c r="D226" s="1"/>
      <c r="E226" s="19"/>
      <c r="F226" s="1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x14ac:dyDescent="0.2">
      <c r="A227" s="11"/>
      <c r="B227" s="1"/>
      <c r="C227" s="1"/>
      <c r="D227" s="1"/>
      <c r="E227" s="19"/>
      <c r="F227" s="1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x14ac:dyDescent="0.2">
      <c r="A228" s="11"/>
      <c r="B228" s="1"/>
      <c r="C228" s="1"/>
      <c r="D228" s="1"/>
      <c r="E228" s="19"/>
      <c r="F228" s="1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x14ac:dyDescent="0.2">
      <c r="A229" s="11"/>
      <c r="B229" s="1"/>
      <c r="C229" s="1"/>
      <c r="D229" s="1"/>
      <c r="E229" s="19"/>
      <c r="F229" s="1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x14ac:dyDescent="0.2">
      <c r="A230" s="11"/>
      <c r="B230" s="1"/>
      <c r="C230" s="1"/>
      <c r="D230" s="1"/>
      <c r="E230" s="19"/>
      <c r="F230" s="1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x14ac:dyDescent="0.2">
      <c r="A231" s="11"/>
      <c r="B231" s="1"/>
      <c r="C231" s="1"/>
      <c r="D231" s="1"/>
      <c r="E231" s="19"/>
      <c r="F231" s="1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x14ac:dyDescent="0.2">
      <c r="A232" s="11"/>
      <c r="B232" s="1"/>
      <c r="C232" s="1"/>
      <c r="D232" s="1"/>
      <c r="E232" s="19"/>
      <c r="F232" s="1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x14ac:dyDescent="0.2">
      <c r="A233" s="11"/>
      <c r="B233" s="1"/>
      <c r="C233" s="1"/>
      <c r="D233" s="1"/>
      <c r="E233" s="19"/>
      <c r="F233" s="1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x14ac:dyDescent="0.2">
      <c r="A234" s="11"/>
      <c r="B234" s="1"/>
      <c r="C234" s="1"/>
      <c r="D234" s="1"/>
      <c r="E234" s="19"/>
      <c r="F234" s="1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x14ac:dyDescent="0.2">
      <c r="A235" s="11"/>
      <c r="B235" s="1"/>
      <c r="C235" s="1"/>
      <c r="D235" s="1"/>
      <c r="E235" s="19"/>
      <c r="F235" s="1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x14ac:dyDescent="0.2">
      <c r="A236" s="11"/>
      <c r="B236" s="1"/>
      <c r="C236" s="1"/>
      <c r="D236" s="1"/>
      <c r="E236" s="19"/>
      <c r="F236" s="1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x14ac:dyDescent="0.2">
      <c r="A237" s="11"/>
      <c r="B237" s="1"/>
      <c r="C237" s="1"/>
      <c r="D237" s="1"/>
      <c r="E237" s="19"/>
      <c r="F237" s="1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x14ac:dyDescent="0.2">
      <c r="A238" s="11"/>
      <c r="B238" s="1"/>
      <c r="C238" s="1"/>
      <c r="D238" s="1"/>
      <c r="E238" s="19"/>
      <c r="F238" s="1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x14ac:dyDescent="0.2">
      <c r="A239" s="11"/>
      <c r="B239" s="1"/>
      <c r="C239" s="1"/>
      <c r="D239" s="1"/>
      <c r="E239" s="19"/>
      <c r="F239" s="1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x14ac:dyDescent="0.2">
      <c r="A240" s="11"/>
      <c r="B240" s="1"/>
      <c r="C240" s="1"/>
      <c r="D240" s="1"/>
      <c r="E240" s="19"/>
      <c r="F240" s="1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x14ac:dyDescent="0.2">
      <c r="A241" s="11"/>
      <c r="B241" s="1"/>
      <c r="C241" s="1"/>
      <c r="D241" s="1"/>
      <c r="E241" s="19"/>
      <c r="F241" s="1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x14ac:dyDescent="0.2">
      <c r="A242" s="11"/>
      <c r="B242" s="1"/>
      <c r="C242" s="1"/>
      <c r="D242" s="1"/>
      <c r="E242" s="19"/>
      <c r="F242" s="1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x14ac:dyDescent="0.2">
      <c r="A243" s="11"/>
      <c r="B243" s="1"/>
      <c r="C243" s="1"/>
      <c r="D243" s="1"/>
      <c r="E243" s="19"/>
      <c r="F243" s="1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x14ac:dyDescent="0.2">
      <c r="A244" s="11"/>
      <c r="B244" s="1"/>
      <c r="C244" s="1"/>
      <c r="D244" s="1"/>
      <c r="E244" s="19"/>
      <c r="F244" s="1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x14ac:dyDescent="0.2">
      <c r="A245" s="11"/>
      <c r="B245" s="1"/>
      <c r="C245" s="1"/>
      <c r="D245" s="1"/>
      <c r="E245" s="19"/>
      <c r="F245" s="1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x14ac:dyDescent="0.2">
      <c r="A246" s="11"/>
      <c r="B246" s="1"/>
      <c r="C246" s="1"/>
      <c r="D246" s="1"/>
      <c r="E246" s="19"/>
      <c r="F246" s="1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x14ac:dyDescent="0.2">
      <c r="A247" s="11"/>
      <c r="B247" s="1"/>
      <c r="C247" s="1"/>
      <c r="D247" s="1"/>
      <c r="E247" s="19"/>
      <c r="F247" s="1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x14ac:dyDescent="0.2">
      <c r="A248" s="11"/>
      <c r="B248" s="1"/>
      <c r="C248" s="1"/>
      <c r="D248" s="1"/>
      <c r="E248" s="19"/>
      <c r="F248" s="1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x14ac:dyDescent="0.2">
      <c r="A249" s="11"/>
      <c r="B249" s="1"/>
      <c r="C249" s="1"/>
      <c r="D249" s="1"/>
      <c r="E249" s="19"/>
      <c r="F249" s="1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x14ac:dyDescent="0.2">
      <c r="A250" s="11"/>
      <c r="B250" s="1"/>
      <c r="C250" s="1"/>
      <c r="D250" s="1"/>
      <c r="E250" s="19"/>
      <c r="F250" s="1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x14ac:dyDescent="0.2">
      <c r="A251" s="11"/>
      <c r="B251" s="1"/>
      <c r="C251" s="1"/>
      <c r="D251" s="1"/>
      <c r="E251" s="19"/>
      <c r="F251" s="1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x14ac:dyDescent="0.2">
      <c r="A252" s="11"/>
      <c r="B252" s="1"/>
      <c r="C252" s="1"/>
      <c r="D252" s="1"/>
      <c r="E252" s="19"/>
      <c r="F252" s="1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x14ac:dyDescent="0.2">
      <c r="A253" s="11"/>
      <c r="B253" s="1"/>
      <c r="C253" s="1"/>
      <c r="D253" s="1"/>
      <c r="E253" s="19"/>
      <c r="F253" s="1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x14ac:dyDescent="0.2">
      <c r="A254" s="11"/>
      <c r="B254" s="1"/>
      <c r="C254" s="1"/>
      <c r="D254" s="1"/>
      <c r="E254" s="19"/>
      <c r="F254" s="1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x14ac:dyDescent="0.2">
      <c r="A255" s="11"/>
      <c r="B255" s="1"/>
      <c r="C255" s="1"/>
      <c r="D255" s="1"/>
      <c r="E255" s="19"/>
      <c r="F255" s="1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x14ac:dyDescent="0.2">
      <c r="A256" s="11"/>
      <c r="B256" s="1"/>
      <c r="C256" s="1"/>
      <c r="D256" s="1"/>
      <c r="E256" s="19"/>
      <c r="F256" s="1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x14ac:dyDescent="0.2">
      <c r="A257" s="11"/>
      <c r="B257" s="1"/>
      <c r="C257" s="1"/>
      <c r="D257" s="1"/>
      <c r="E257" s="19"/>
      <c r="F257" s="1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x14ac:dyDescent="0.2">
      <c r="A258" s="11"/>
      <c r="B258" s="1"/>
      <c r="C258" s="1"/>
      <c r="D258" s="1"/>
      <c r="E258" s="19"/>
      <c r="F258" s="1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x14ac:dyDescent="0.2">
      <c r="A259" s="11"/>
      <c r="B259" s="1"/>
      <c r="C259" s="1"/>
      <c r="D259" s="1"/>
      <c r="E259" s="19"/>
      <c r="F259" s="1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x14ac:dyDescent="0.2">
      <c r="A260" s="11"/>
      <c r="B260" s="1"/>
      <c r="C260" s="1"/>
      <c r="D260" s="1"/>
      <c r="E260" s="19"/>
      <c r="F260" s="1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x14ac:dyDescent="0.2">
      <c r="A261" s="11"/>
      <c r="B261" s="1"/>
      <c r="C261" s="1"/>
      <c r="D261" s="1"/>
      <c r="E261" s="19"/>
      <c r="F261" s="1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x14ac:dyDescent="0.2">
      <c r="A262" s="11"/>
      <c r="B262" s="1"/>
      <c r="C262" s="1"/>
      <c r="D262" s="1"/>
      <c r="E262" s="19"/>
      <c r="F262" s="1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x14ac:dyDescent="0.2">
      <c r="A263" s="11"/>
      <c r="B263" s="1"/>
      <c r="C263" s="1"/>
      <c r="D263" s="1"/>
      <c r="E263" s="19"/>
      <c r="F263" s="1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x14ac:dyDescent="0.2">
      <c r="A264" s="11"/>
      <c r="B264" s="1"/>
      <c r="C264" s="1"/>
      <c r="D264" s="1"/>
      <c r="E264" s="19"/>
      <c r="F264" s="1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x14ac:dyDescent="0.2">
      <c r="A265" s="11"/>
      <c r="B265" s="1"/>
      <c r="C265" s="1"/>
      <c r="D265" s="1"/>
      <c r="E265" s="19"/>
      <c r="F265" s="1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x14ac:dyDescent="0.2">
      <c r="A266" s="11"/>
      <c r="B266" s="1"/>
      <c r="C266" s="1"/>
      <c r="D266" s="1"/>
      <c r="E266" s="19"/>
      <c r="F266" s="1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x14ac:dyDescent="0.2">
      <c r="A267" s="11"/>
      <c r="B267" s="1"/>
      <c r="C267" s="1"/>
      <c r="D267" s="1"/>
      <c r="E267" s="19"/>
      <c r="F267" s="1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x14ac:dyDescent="0.2">
      <c r="A268" s="11"/>
      <c r="B268" s="1"/>
      <c r="C268" s="1"/>
      <c r="D268" s="1"/>
      <c r="E268" s="19"/>
      <c r="F268" s="1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x14ac:dyDescent="0.2">
      <c r="A269" s="11"/>
      <c r="B269" s="1"/>
      <c r="C269" s="1"/>
      <c r="D269" s="1"/>
      <c r="E269" s="19"/>
      <c r="F269" s="1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x14ac:dyDescent="0.2">
      <c r="A270" s="11"/>
      <c r="B270" s="1"/>
      <c r="C270" s="1"/>
      <c r="D270" s="1"/>
      <c r="E270" s="19"/>
      <c r="F270" s="1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x14ac:dyDescent="0.2">
      <c r="A271" s="11"/>
      <c r="B271" s="1"/>
      <c r="C271" s="1"/>
      <c r="D271" s="1"/>
      <c r="E271" s="19"/>
      <c r="F271" s="1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x14ac:dyDescent="0.2">
      <c r="A272" s="11"/>
      <c r="B272" s="1"/>
      <c r="C272" s="1"/>
      <c r="D272" s="1"/>
      <c r="E272" s="19"/>
      <c r="F272" s="1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x14ac:dyDescent="0.2">
      <c r="A273" s="11"/>
      <c r="B273" s="1"/>
      <c r="C273" s="1"/>
      <c r="D273" s="1"/>
      <c r="E273" s="19"/>
      <c r="F273" s="1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x14ac:dyDescent="0.2">
      <c r="A274" s="11"/>
      <c r="B274" s="1"/>
      <c r="C274" s="1"/>
      <c r="D274" s="1"/>
      <c r="E274" s="19"/>
      <c r="F274" s="1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x14ac:dyDescent="0.2">
      <c r="A275" s="11"/>
      <c r="B275" s="1"/>
      <c r="C275" s="1"/>
      <c r="D275" s="1"/>
      <c r="E275" s="19"/>
      <c r="F275" s="1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x14ac:dyDescent="0.2">
      <c r="A276" s="11"/>
      <c r="B276" s="1"/>
      <c r="C276" s="1"/>
      <c r="D276" s="1"/>
      <c r="E276" s="19"/>
      <c r="F276" s="1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x14ac:dyDescent="0.2">
      <c r="A277" s="11"/>
      <c r="B277" s="1"/>
      <c r="C277" s="1"/>
      <c r="D277" s="1"/>
      <c r="E277" s="19"/>
      <c r="F277" s="1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x14ac:dyDescent="0.2">
      <c r="A278" s="11"/>
      <c r="B278" s="1"/>
      <c r="C278" s="1"/>
      <c r="D278" s="1"/>
      <c r="E278" s="19"/>
      <c r="F278" s="1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x14ac:dyDescent="0.2">
      <c r="A279" s="11"/>
      <c r="B279" s="1"/>
      <c r="C279" s="1"/>
      <c r="D279" s="1"/>
      <c r="E279" s="19"/>
      <c r="F279" s="1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x14ac:dyDescent="0.2">
      <c r="A280" s="11"/>
      <c r="B280" s="1"/>
      <c r="C280" s="1"/>
      <c r="D280" s="1"/>
      <c r="E280" s="19"/>
      <c r="F280" s="1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x14ac:dyDescent="0.2">
      <c r="A281" s="11"/>
      <c r="B281" s="1"/>
      <c r="C281" s="1"/>
      <c r="D281" s="1"/>
      <c r="E281" s="19"/>
      <c r="F281" s="1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x14ac:dyDescent="0.2">
      <c r="A282" s="11"/>
      <c r="B282" s="1"/>
      <c r="C282" s="1"/>
      <c r="D282" s="1"/>
      <c r="E282" s="19"/>
      <c r="F282" s="1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x14ac:dyDescent="0.2">
      <c r="A283" s="11"/>
      <c r="B283" s="1"/>
      <c r="C283" s="1"/>
      <c r="D283" s="1"/>
      <c r="E283" s="19"/>
      <c r="F283" s="1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x14ac:dyDescent="0.2">
      <c r="A284" s="11"/>
      <c r="B284" s="1"/>
      <c r="C284" s="1"/>
      <c r="D284" s="1"/>
      <c r="E284" s="19"/>
      <c r="F284" s="1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x14ac:dyDescent="0.2">
      <c r="A285" s="11"/>
      <c r="B285" s="1"/>
      <c r="C285" s="1"/>
      <c r="D285" s="1"/>
      <c r="E285" s="19"/>
      <c r="F285" s="1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x14ac:dyDescent="0.2">
      <c r="A286" s="11"/>
      <c r="B286" s="1"/>
      <c r="C286" s="1"/>
      <c r="D286" s="1"/>
      <c r="E286" s="19"/>
      <c r="F286" s="1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x14ac:dyDescent="0.2">
      <c r="A287" s="11"/>
      <c r="B287" s="1"/>
      <c r="C287" s="1"/>
      <c r="D287" s="1"/>
      <c r="E287" s="19"/>
      <c r="F287" s="1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x14ac:dyDescent="0.2">
      <c r="A288" s="11"/>
      <c r="B288" s="1"/>
      <c r="C288" s="1"/>
      <c r="D288" s="1"/>
      <c r="E288" s="19"/>
      <c r="F288" s="1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x14ac:dyDescent="0.2">
      <c r="A289" s="11"/>
      <c r="B289" s="1"/>
      <c r="C289" s="1"/>
      <c r="D289" s="1"/>
      <c r="E289" s="19"/>
      <c r="F289" s="1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x14ac:dyDescent="0.2">
      <c r="A290" s="11"/>
      <c r="B290" s="1"/>
      <c r="C290" s="1"/>
      <c r="D290" s="1"/>
      <c r="E290" s="19"/>
      <c r="F290" s="1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x14ac:dyDescent="0.2">
      <c r="A291" s="11"/>
      <c r="B291" s="1"/>
      <c r="C291" s="1"/>
      <c r="D291" s="1"/>
      <c r="E291" s="19"/>
      <c r="F291" s="1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x14ac:dyDescent="0.2">
      <c r="A292" s="11"/>
      <c r="B292" s="1"/>
      <c r="C292" s="1"/>
      <c r="D292" s="1"/>
      <c r="E292" s="19"/>
      <c r="F292" s="1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x14ac:dyDescent="0.2">
      <c r="A293" s="11"/>
      <c r="B293" s="1"/>
      <c r="C293" s="1"/>
      <c r="D293" s="1"/>
      <c r="E293" s="19"/>
      <c r="F293" s="1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x14ac:dyDescent="0.2">
      <c r="A294" s="11"/>
      <c r="B294" s="1"/>
      <c r="C294" s="1"/>
      <c r="D294" s="1"/>
      <c r="E294" s="19"/>
      <c r="F294" s="1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x14ac:dyDescent="0.2">
      <c r="A295" s="11"/>
      <c r="B295" s="1"/>
      <c r="C295" s="1"/>
      <c r="D295" s="1"/>
      <c r="E295" s="19"/>
      <c r="F295" s="1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x14ac:dyDescent="0.2">
      <c r="A296" s="11"/>
      <c r="B296" s="1"/>
      <c r="C296" s="1"/>
      <c r="D296" s="1"/>
      <c r="E296" s="19"/>
      <c r="F296" s="1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x14ac:dyDescent="0.2">
      <c r="A297" s="11"/>
      <c r="B297" s="1"/>
      <c r="C297" s="1"/>
      <c r="D297" s="1"/>
      <c r="E297" s="19"/>
      <c r="F297" s="1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x14ac:dyDescent="0.2">
      <c r="A298" s="11"/>
      <c r="B298" s="1"/>
      <c r="C298" s="1"/>
      <c r="D298" s="1"/>
      <c r="E298" s="19"/>
      <c r="F298" s="1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x14ac:dyDescent="0.2">
      <c r="A299" s="11"/>
      <c r="B299" s="1"/>
      <c r="C299" s="1"/>
      <c r="D299" s="1"/>
      <c r="E299" s="19"/>
      <c r="F299" s="1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x14ac:dyDescent="0.2">
      <c r="A300" s="11"/>
      <c r="B300" s="1"/>
      <c r="C300" s="1"/>
      <c r="D300" s="1"/>
      <c r="E300" s="19"/>
      <c r="F300" s="1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x14ac:dyDescent="0.2">
      <c r="A301" s="11"/>
      <c r="B301" s="1"/>
      <c r="C301" s="1"/>
      <c r="D301" s="1"/>
      <c r="E301" s="19"/>
      <c r="F301" s="1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x14ac:dyDescent="0.2">
      <c r="A302" s="11"/>
      <c r="B302" s="1"/>
      <c r="C302" s="1"/>
      <c r="D302" s="1"/>
      <c r="E302" s="19"/>
      <c r="F302" s="1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x14ac:dyDescent="0.2">
      <c r="A303" s="11"/>
      <c r="B303" s="1"/>
      <c r="C303" s="1"/>
      <c r="D303" s="1"/>
      <c r="E303" s="19"/>
      <c r="F303" s="1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x14ac:dyDescent="0.2">
      <c r="A304" s="11"/>
      <c r="B304" s="1"/>
      <c r="C304" s="1"/>
      <c r="D304" s="1"/>
      <c r="E304" s="19"/>
      <c r="F304" s="1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x14ac:dyDescent="0.2">
      <c r="A305" s="11"/>
      <c r="B305" s="1"/>
      <c r="C305" s="1"/>
      <c r="D305" s="1"/>
      <c r="E305" s="19"/>
      <c r="F305" s="1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x14ac:dyDescent="0.2">
      <c r="A306" s="11"/>
      <c r="B306" s="1"/>
      <c r="C306" s="1"/>
      <c r="D306" s="1"/>
      <c r="E306" s="19"/>
      <c r="F306" s="1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x14ac:dyDescent="0.2">
      <c r="A307" s="11"/>
      <c r="B307" s="1"/>
      <c r="C307" s="1"/>
      <c r="D307" s="1"/>
      <c r="E307" s="19"/>
      <c r="F307" s="1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x14ac:dyDescent="0.2">
      <c r="A308" s="11"/>
      <c r="B308" s="1"/>
      <c r="C308" s="1"/>
      <c r="D308" s="1"/>
      <c r="E308" s="19"/>
      <c r="F308" s="1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x14ac:dyDescent="0.2">
      <c r="A309" s="11"/>
      <c r="B309" s="1"/>
      <c r="C309" s="1"/>
      <c r="D309" s="1"/>
      <c r="E309" s="19"/>
      <c r="F309" s="1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x14ac:dyDescent="0.2">
      <c r="A310" s="11"/>
      <c r="B310" s="1"/>
      <c r="C310" s="1"/>
      <c r="D310" s="1"/>
      <c r="E310" s="19"/>
      <c r="F310" s="1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x14ac:dyDescent="0.2">
      <c r="A311" s="11"/>
      <c r="B311" s="1"/>
      <c r="C311" s="1"/>
      <c r="D311" s="1"/>
      <c r="E311" s="19"/>
      <c r="F311" s="1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x14ac:dyDescent="0.2">
      <c r="A312" s="11"/>
      <c r="B312" s="1"/>
      <c r="C312" s="1"/>
      <c r="D312" s="1"/>
      <c r="E312" s="19"/>
      <c r="F312" s="1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x14ac:dyDescent="0.2">
      <c r="A313" s="11"/>
      <c r="B313" s="1"/>
      <c r="C313" s="1"/>
      <c r="D313" s="1"/>
      <c r="E313" s="19"/>
      <c r="F313" s="1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x14ac:dyDescent="0.2">
      <c r="A314" s="11"/>
      <c r="B314" s="1"/>
      <c r="C314" s="1"/>
      <c r="D314" s="1"/>
      <c r="E314" s="19"/>
      <c r="F314" s="1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x14ac:dyDescent="0.2">
      <c r="A315" s="11"/>
      <c r="B315" s="1"/>
      <c r="C315" s="1"/>
      <c r="D315" s="1"/>
      <c r="E315" s="19"/>
      <c r="F315" s="1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x14ac:dyDescent="0.2">
      <c r="A316" s="11"/>
      <c r="B316" s="1"/>
      <c r="C316" s="1"/>
      <c r="D316" s="1"/>
      <c r="E316" s="19"/>
      <c r="F316" s="1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x14ac:dyDescent="0.2">
      <c r="A317" s="11"/>
      <c r="B317" s="1"/>
      <c r="C317" s="1"/>
      <c r="D317" s="1"/>
      <c r="E317" s="19"/>
      <c r="F317" s="1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x14ac:dyDescent="0.2">
      <c r="A318" s="11"/>
      <c r="B318" s="1"/>
      <c r="C318" s="1"/>
      <c r="D318" s="1"/>
      <c r="E318" s="19"/>
      <c r="F318" s="1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x14ac:dyDescent="0.2">
      <c r="A319" s="11"/>
      <c r="B319" s="1"/>
      <c r="C319" s="1"/>
      <c r="D319" s="1"/>
      <c r="E319" s="19"/>
      <c r="F319" s="1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x14ac:dyDescent="0.2">
      <c r="A320" s="11"/>
      <c r="B320" s="1"/>
      <c r="C320" s="1"/>
      <c r="D320" s="1"/>
      <c r="E320" s="19"/>
      <c r="F320" s="1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x14ac:dyDescent="0.2">
      <c r="A321" s="11"/>
      <c r="B321" s="1"/>
      <c r="C321" s="1"/>
      <c r="D321" s="1"/>
      <c r="E321" s="19"/>
      <c r="F321" s="1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x14ac:dyDescent="0.2">
      <c r="A322" s="11"/>
      <c r="B322" s="1"/>
      <c r="C322" s="1"/>
      <c r="D322" s="1"/>
      <c r="E322" s="19"/>
      <c r="F322" s="1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x14ac:dyDescent="0.2">
      <c r="A323" s="11"/>
      <c r="B323" s="1"/>
      <c r="C323" s="1"/>
      <c r="D323" s="1"/>
      <c r="E323" s="19"/>
      <c r="F323" s="1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x14ac:dyDescent="0.2">
      <c r="A324" s="11"/>
      <c r="B324" s="1"/>
      <c r="C324" s="1"/>
      <c r="D324" s="1"/>
      <c r="E324" s="19"/>
      <c r="F324" s="1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x14ac:dyDescent="0.2">
      <c r="A325" s="11"/>
      <c r="B325" s="1"/>
      <c r="C325" s="1"/>
      <c r="D325" s="1"/>
      <c r="E325" s="19"/>
      <c r="F325" s="1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x14ac:dyDescent="0.2">
      <c r="A326" s="11"/>
      <c r="B326" s="1"/>
      <c r="C326" s="1"/>
      <c r="D326" s="1"/>
      <c r="E326" s="19"/>
      <c r="F326" s="1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x14ac:dyDescent="0.2">
      <c r="A327" s="11"/>
      <c r="B327" s="1"/>
      <c r="C327" s="1"/>
      <c r="D327" s="1"/>
      <c r="E327" s="19"/>
      <c r="F327" s="1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x14ac:dyDescent="0.2">
      <c r="A328" s="11"/>
      <c r="B328" s="1"/>
      <c r="C328" s="1"/>
      <c r="D328" s="1"/>
      <c r="E328" s="19"/>
      <c r="F328" s="1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x14ac:dyDescent="0.2">
      <c r="A329" s="11"/>
      <c r="B329" s="1"/>
      <c r="C329" s="1"/>
      <c r="D329" s="1"/>
      <c r="E329" s="19"/>
      <c r="F329" s="1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x14ac:dyDescent="0.2">
      <c r="A330" s="11"/>
      <c r="B330" s="1"/>
      <c r="C330" s="1"/>
      <c r="D330" s="1"/>
      <c r="E330" s="19"/>
      <c r="F330" s="1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x14ac:dyDescent="0.2">
      <c r="A331" s="11"/>
      <c r="B331" s="1"/>
      <c r="C331" s="1"/>
      <c r="D331" s="1"/>
      <c r="E331" s="19"/>
      <c r="F331" s="1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x14ac:dyDescent="0.2">
      <c r="A332" s="11"/>
      <c r="B332" s="1"/>
      <c r="C332" s="1"/>
      <c r="D332" s="1"/>
      <c r="E332" s="19"/>
      <c r="F332" s="1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x14ac:dyDescent="0.2">
      <c r="A333" s="11"/>
      <c r="B333" s="1"/>
      <c r="C333" s="1"/>
      <c r="D333" s="1"/>
      <c r="E333" s="19"/>
      <c r="F333" s="1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x14ac:dyDescent="0.2">
      <c r="A334" s="11"/>
      <c r="B334" s="1"/>
      <c r="C334" s="1"/>
      <c r="D334" s="1"/>
      <c r="E334" s="19"/>
      <c r="F334" s="1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x14ac:dyDescent="0.2">
      <c r="A335" s="11"/>
      <c r="B335" s="1"/>
      <c r="C335" s="1"/>
      <c r="D335" s="1"/>
      <c r="E335" s="19"/>
      <c r="F335" s="1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x14ac:dyDescent="0.2">
      <c r="A336" s="11"/>
      <c r="B336" s="1"/>
      <c r="C336" s="1"/>
      <c r="D336" s="1"/>
      <c r="E336" s="19"/>
      <c r="F336" s="1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x14ac:dyDescent="0.2">
      <c r="A337" s="11"/>
      <c r="B337" s="1"/>
      <c r="C337" s="1"/>
      <c r="D337" s="1"/>
      <c r="E337" s="19"/>
      <c r="F337" s="1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x14ac:dyDescent="0.2">
      <c r="A338" s="11"/>
      <c r="B338" s="1"/>
      <c r="C338" s="1"/>
      <c r="D338" s="1"/>
      <c r="E338" s="19"/>
      <c r="F338" s="1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x14ac:dyDescent="0.2">
      <c r="A339" s="11"/>
      <c r="B339" s="1"/>
      <c r="C339" s="1"/>
      <c r="D339" s="1"/>
      <c r="E339" s="19"/>
      <c r="F339" s="1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x14ac:dyDescent="0.2">
      <c r="A340" s="11"/>
      <c r="B340" s="1"/>
      <c r="C340" s="1"/>
      <c r="D340" s="1"/>
      <c r="E340" s="19"/>
      <c r="F340" s="1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x14ac:dyDescent="0.2">
      <c r="A341" s="11"/>
      <c r="B341" s="1"/>
      <c r="C341" s="1"/>
      <c r="D341" s="1"/>
      <c r="E341" s="19"/>
      <c r="F341" s="1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x14ac:dyDescent="0.2">
      <c r="A342" s="11"/>
      <c r="B342" s="1"/>
      <c r="C342" s="1"/>
      <c r="D342" s="1"/>
      <c r="E342" s="19"/>
      <c r="F342" s="1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x14ac:dyDescent="0.2">
      <c r="A343" s="11"/>
      <c r="B343" s="1"/>
      <c r="C343" s="1"/>
      <c r="D343" s="1"/>
      <c r="E343" s="19"/>
      <c r="F343" s="1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x14ac:dyDescent="0.2">
      <c r="A344" s="11"/>
      <c r="B344" s="1"/>
      <c r="C344" s="1"/>
      <c r="D344" s="1"/>
      <c r="E344" s="19"/>
      <c r="F344" s="1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x14ac:dyDescent="0.2">
      <c r="A345" s="11"/>
      <c r="B345" s="1"/>
      <c r="C345" s="1"/>
      <c r="D345" s="1"/>
      <c r="E345" s="19"/>
      <c r="F345" s="1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x14ac:dyDescent="0.2">
      <c r="A346" s="11"/>
      <c r="B346" s="1"/>
      <c r="C346" s="1"/>
      <c r="D346" s="1"/>
      <c r="E346" s="19"/>
      <c r="F346" s="1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x14ac:dyDescent="0.2">
      <c r="A347" s="11"/>
      <c r="B347" s="1"/>
      <c r="C347" s="1"/>
      <c r="D347" s="1"/>
      <c r="E347" s="19"/>
      <c r="F347" s="1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x14ac:dyDescent="0.2">
      <c r="A348" s="11"/>
      <c r="B348" s="1"/>
      <c r="C348" s="1"/>
      <c r="D348" s="1"/>
      <c r="E348" s="19"/>
      <c r="F348" s="1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x14ac:dyDescent="0.2">
      <c r="A349" s="11"/>
      <c r="B349" s="1"/>
      <c r="C349" s="1"/>
      <c r="D349" s="1"/>
      <c r="E349" s="19"/>
      <c r="F349" s="1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x14ac:dyDescent="0.2">
      <c r="A350" s="11"/>
      <c r="B350" s="1"/>
      <c r="C350" s="1"/>
      <c r="D350" s="1"/>
      <c r="E350" s="19"/>
      <c r="F350" s="1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x14ac:dyDescent="0.2">
      <c r="A351" s="11"/>
      <c r="B351" s="1"/>
      <c r="C351" s="1"/>
      <c r="D351" s="1"/>
      <c r="E351" s="19"/>
      <c r="F351" s="1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x14ac:dyDescent="0.2">
      <c r="A352" s="11"/>
      <c r="B352" s="1"/>
      <c r="C352" s="1"/>
      <c r="D352" s="1"/>
      <c r="E352" s="19"/>
      <c r="F352" s="1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x14ac:dyDescent="0.2">
      <c r="A353" s="11"/>
      <c r="B353" s="1"/>
      <c r="C353" s="1"/>
      <c r="D353" s="1"/>
      <c r="E353" s="19"/>
      <c r="F353" s="1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x14ac:dyDescent="0.2">
      <c r="A354" s="11"/>
      <c r="B354" s="1"/>
      <c r="C354" s="1"/>
      <c r="D354" s="1"/>
      <c r="E354" s="19"/>
      <c r="F354" s="1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x14ac:dyDescent="0.2">
      <c r="A355" s="11"/>
      <c r="B355" s="1"/>
      <c r="C355" s="1"/>
      <c r="D355" s="1"/>
      <c r="E355" s="19"/>
      <c r="F355" s="1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x14ac:dyDescent="0.2">
      <c r="A356" s="11"/>
      <c r="B356" s="1"/>
      <c r="C356" s="1"/>
      <c r="D356" s="1"/>
      <c r="E356" s="19"/>
      <c r="F356" s="1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x14ac:dyDescent="0.2">
      <c r="A357" s="11"/>
      <c r="B357" s="1"/>
      <c r="C357" s="1"/>
      <c r="D357" s="1"/>
      <c r="E357" s="19"/>
      <c r="F357" s="1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x14ac:dyDescent="0.2">
      <c r="A358" s="11"/>
      <c r="B358" s="1"/>
      <c r="C358" s="1"/>
      <c r="D358" s="1"/>
      <c r="E358" s="19"/>
      <c r="F358" s="1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x14ac:dyDescent="0.2">
      <c r="A359" s="11"/>
      <c r="B359" s="1"/>
      <c r="C359" s="1"/>
      <c r="D359" s="1"/>
      <c r="E359" s="19"/>
      <c r="F359" s="1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x14ac:dyDescent="0.2">
      <c r="A360" s="11"/>
      <c r="B360" s="1"/>
      <c r="C360" s="1"/>
      <c r="D360" s="1"/>
      <c r="E360" s="19"/>
      <c r="F360" s="1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x14ac:dyDescent="0.2">
      <c r="A361" s="11"/>
      <c r="B361" s="1"/>
      <c r="C361" s="1"/>
      <c r="D361" s="1"/>
      <c r="E361" s="19"/>
      <c r="F361" s="1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x14ac:dyDescent="0.2">
      <c r="A362" s="11"/>
      <c r="B362" s="1"/>
      <c r="C362" s="1"/>
      <c r="D362" s="1"/>
      <c r="E362" s="19"/>
      <c r="F362" s="1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x14ac:dyDescent="0.2">
      <c r="A363" s="11"/>
      <c r="B363" s="1"/>
      <c r="C363" s="1"/>
      <c r="D363" s="1"/>
      <c r="E363" s="19"/>
      <c r="F363" s="1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x14ac:dyDescent="0.2">
      <c r="A364" s="11"/>
      <c r="B364" s="1"/>
      <c r="C364" s="1"/>
      <c r="D364" s="1"/>
      <c r="E364" s="19"/>
      <c r="F364" s="1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x14ac:dyDescent="0.2">
      <c r="A365" s="11"/>
      <c r="B365" s="1"/>
      <c r="C365" s="1"/>
      <c r="D365" s="1"/>
      <c r="E365" s="19"/>
      <c r="F365" s="1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x14ac:dyDescent="0.2">
      <c r="A366" s="11"/>
      <c r="B366" s="1"/>
      <c r="C366" s="1"/>
      <c r="D366" s="1"/>
      <c r="E366" s="19"/>
      <c r="F366" s="1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x14ac:dyDescent="0.2">
      <c r="A367" s="11"/>
      <c r="B367" s="1"/>
      <c r="C367" s="1"/>
      <c r="D367" s="1"/>
      <c r="E367" s="19"/>
      <c r="F367" s="1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x14ac:dyDescent="0.2">
      <c r="A368" s="11"/>
      <c r="B368" s="1"/>
      <c r="C368" s="1"/>
      <c r="D368" s="1"/>
      <c r="E368" s="19"/>
      <c r="F368" s="1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x14ac:dyDescent="0.2">
      <c r="A369" s="11"/>
      <c r="B369" s="1"/>
      <c r="C369" s="1"/>
      <c r="D369" s="1"/>
      <c r="E369" s="19"/>
      <c r="F369" s="1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x14ac:dyDescent="0.2">
      <c r="A370" s="11"/>
      <c r="B370" s="1"/>
      <c r="C370" s="1"/>
      <c r="D370" s="1"/>
      <c r="E370" s="19"/>
      <c r="F370" s="1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x14ac:dyDescent="0.2">
      <c r="A371" s="11"/>
      <c r="B371" s="1"/>
      <c r="C371" s="1"/>
      <c r="D371" s="1"/>
      <c r="E371" s="19"/>
      <c r="F371" s="1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x14ac:dyDescent="0.2">
      <c r="A372" s="11"/>
      <c r="B372" s="1"/>
      <c r="C372" s="1"/>
      <c r="D372" s="1"/>
      <c r="E372" s="19"/>
      <c r="F372" s="1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x14ac:dyDescent="0.2">
      <c r="A373" s="11"/>
      <c r="B373" s="1"/>
      <c r="C373" s="1"/>
      <c r="D373" s="1"/>
      <c r="E373" s="19"/>
      <c r="F373" s="1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x14ac:dyDescent="0.2">
      <c r="A374" s="11"/>
      <c r="B374" s="1"/>
      <c r="C374" s="1"/>
      <c r="D374" s="1"/>
      <c r="E374" s="19"/>
      <c r="F374" s="1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x14ac:dyDescent="0.2">
      <c r="A375" s="11"/>
      <c r="B375" s="1"/>
      <c r="C375" s="1"/>
      <c r="D375" s="1"/>
      <c r="E375" s="19"/>
      <c r="F375" s="1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x14ac:dyDescent="0.2">
      <c r="A376" s="11"/>
      <c r="B376" s="1"/>
      <c r="C376" s="1"/>
      <c r="D376" s="1"/>
      <c r="E376" s="19"/>
      <c r="F376" s="1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x14ac:dyDescent="0.2">
      <c r="A377" s="11"/>
      <c r="B377" s="1"/>
      <c r="C377" s="1"/>
      <c r="D377" s="1"/>
      <c r="E377" s="19"/>
      <c r="F377" s="1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x14ac:dyDescent="0.2">
      <c r="A378" s="11"/>
      <c r="B378" s="1"/>
      <c r="C378" s="1"/>
      <c r="D378" s="1"/>
      <c r="E378" s="19"/>
      <c r="F378" s="1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x14ac:dyDescent="0.2">
      <c r="A379" s="11"/>
      <c r="B379" s="1"/>
      <c r="C379" s="1"/>
      <c r="D379" s="1"/>
      <c r="E379" s="19"/>
      <c r="F379" s="1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x14ac:dyDescent="0.2">
      <c r="A380" s="11"/>
      <c r="B380" s="1"/>
      <c r="C380" s="1"/>
      <c r="D380" s="1"/>
      <c r="E380" s="19"/>
      <c r="F380" s="1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x14ac:dyDescent="0.2">
      <c r="A381" s="11"/>
      <c r="B381" s="1"/>
      <c r="C381" s="1"/>
      <c r="D381" s="1"/>
      <c r="E381" s="19"/>
      <c r="F381" s="1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x14ac:dyDescent="0.2">
      <c r="A382" s="11"/>
      <c r="B382" s="1"/>
      <c r="C382" s="1"/>
      <c r="D382" s="1"/>
      <c r="E382" s="19"/>
      <c r="F382" s="1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x14ac:dyDescent="0.2">
      <c r="A383" s="11"/>
      <c r="B383" s="1"/>
      <c r="C383" s="1"/>
      <c r="D383" s="1"/>
      <c r="E383" s="19"/>
      <c r="F383" s="1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x14ac:dyDescent="0.2">
      <c r="A384" s="11"/>
      <c r="B384" s="1"/>
      <c r="C384" s="1"/>
      <c r="D384" s="1"/>
      <c r="E384" s="19"/>
      <c r="F384" s="1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x14ac:dyDescent="0.2">
      <c r="A385" s="11"/>
      <c r="B385" s="1"/>
      <c r="C385" s="1"/>
      <c r="D385" s="1"/>
      <c r="E385" s="19"/>
      <c r="F385" s="1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x14ac:dyDescent="0.2">
      <c r="A386" s="11"/>
      <c r="B386" s="1"/>
      <c r="C386" s="1"/>
      <c r="D386" s="1"/>
      <c r="E386" s="19"/>
      <c r="F386" s="1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x14ac:dyDescent="0.2">
      <c r="A387" s="11"/>
      <c r="B387" s="1"/>
      <c r="C387" s="1"/>
      <c r="D387" s="1"/>
      <c r="E387" s="19"/>
      <c r="F387" s="1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x14ac:dyDescent="0.2">
      <c r="A388" s="11"/>
      <c r="B388" s="1"/>
      <c r="C388" s="1"/>
      <c r="D388" s="1"/>
      <c r="E388" s="19"/>
      <c r="F388" s="1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x14ac:dyDescent="0.2">
      <c r="A389" s="11"/>
      <c r="B389" s="1"/>
      <c r="C389" s="1"/>
      <c r="D389" s="1"/>
      <c r="E389" s="19"/>
      <c r="F389" s="1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x14ac:dyDescent="0.2">
      <c r="A390" s="11"/>
      <c r="B390" s="1"/>
      <c r="C390" s="1"/>
      <c r="D390" s="1"/>
      <c r="E390" s="19"/>
      <c r="F390" s="1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x14ac:dyDescent="0.2">
      <c r="A391" s="11"/>
      <c r="B391" s="1"/>
      <c r="C391" s="1"/>
      <c r="D391" s="1"/>
      <c r="E391" s="19"/>
      <c r="F391" s="1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x14ac:dyDescent="0.2">
      <c r="A392" s="11"/>
      <c r="B392" s="1"/>
      <c r="C392" s="1"/>
      <c r="D392" s="1"/>
      <c r="E392" s="19"/>
      <c r="F392" s="1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x14ac:dyDescent="0.2">
      <c r="A393" s="11"/>
      <c r="B393" s="1"/>
      <c r="C393" s="1"/>
      <c r="D393" s="1"/>
      <c r="E393" s="19"/>
      <c r="F393" s="1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x14ac:dyDescent="0.2">
      <c r="A394" s="11"/>
      <c r="B394" s="1"/>
      <c r="C394" s="1"/>
      <c r="D394" s="1"/>
      <c r="E394" s="19"/>
      <c r="F394" s="1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x14ac:dyDescent="0.2">
      <c r="A395" s="11"/>
      <c r="B395" s="1"/>
      <c r="C395" s="1"/>
      <c r="D395" s="1"/>
      <c r="E395" s="19"/>
      <c r="F395" s="1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x14ac:dyDescent="0.2">
      <c r="A396" s="11"/>
      <c r="B396" s="1"/>
      <c r="C396" s="1"/>
      <c r="D396" s="1"/>
      <c r="E396" s="19"/>
      <c r="F396" s="1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x14ac:dyDescent="0.2">
      <c r="A397" s="11"/>
      <c r="B397" s="1"/>
      <c r="C397" s="1"/>
      <c r="D397" s="1"/>
      <c r="E397" s="19"/>
      <c r="F397" s="1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x14ac:dyDescent="0.2">
      <c r="A398" s="11"/>
      <c r="B398" s="1"/>
      <c r="C398" s="1"/>
      <c r="D398" s="1"/>
      <c r="E398" s="19"/>
      <c r="F398" s="1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x14ac:dyDescent="0.2">
      <c r="A399" s="11"/>
      <c r="B399" s="1"/>
      <c r="C399" s="1"/>
      <c r="D399" s="1"/>
      <c r="E399" s="19"/>
      <c r="F399" s="1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x14ac:dyDescent="0.2">
      <c r="A400" s="11"/>
      <c r="B400" s="1"/>
      <c r="C400" s="1"/>
      <c r="D400" s="1"/>
      <c r="E400" s="19"/>
      <c r="F400" s="1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x14ac:dyDescent="0.2">
      <c r="A401" s="11"/>
      <c r="B401" s="1"/>
      <c r="C401" s="1"/>
      <c r="D401" s="1"/>
      <c r="E401" s="19"/>
      <c r="F401" s="1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x14ac:dyDescent="0.2">
      <c r="A402" s="11"/>
      <c r="B402" s="1"/>
      <c r="C402" s="1"/>
      <c r="D402" s="1"/>
      <c r="E402" s="19"/>
      <c r="F402" s="1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x14ac:dyDescent="0.2">
      <c r="A403" s="11"/>
      <c r="B403" s="1"/>
      <c r="C403" s="1"/>
      <c r="D403" s="1"/>
      <c r="E403" s="19"/>
      <c r="F403" s="1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x14ac:dyDescent="0.2">
      <c r="A404" s="11"/>
      <c r="B404" s="1"/>
      <c r="C404" s="1"/>
      <c r="D404" s="1"/>
      <c r="E404" s="19"/>
      <c r="F404" s="1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x14ac:dyDescent="0.2">
      <c r="A405" s="11"/>
      <c r="B405" s="1"/>
      <c r="C405" s="1"/>
      <c r="D405" s="1"/>
      <c r="E405" s="19"/>
      <c r="F405" s="1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x14ac:dyDescent="0.2">
      <c r="A406" s="11"/>
      <c r="B406" s="1"/>
      <c r="C406" s="1"/>
      <c r="D406" s="1"/>
      <c r="E406" s="19"/>
      <c r="F406" s="1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x14ac:dyDescent="0.2">
      <c r="A407" s="11"/>
      <c r="B407" s="1"/>
      <c r="C407" s="1"/>
      <c r="D407" s="1"/>
      <c r="E407" s="19"/>
      <c r="F407" s="1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x14ac:dyDescent="0.2">
      <c r="A408" s="11"/>
      <c r="B408" s="1"/>
      <c r="C408" s="1"/>
      <c r="D408" s="1"/>
      <c r="E408" s="19"/>
      <c r="F408" s="1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x14ac:dyDescent="0.2">
      <c r="A409" s="11"/>
      <c r="B409" s="1"/>
      <c r="C409" s="1"/>
      <c r="D409" s="1"/>
      <c r="E409" s="19"/>
      <c r="F409" s="1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x14ac:dyDescent="0.2">
      <c r="A410" s="11"/>
      <c r="B410" s="1"/>
      <c r="C410" s="1"/>
      <c r="D410" s="1"/>
      <c r="E410" s="19"/>
      <c r="F410" s="1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x14ac:dyDescent="0.2">
      <c r="A411" s="11"/>
      <c r="B411" s="1"/>
      <c r="C411" s="1"/>
      <c r="D411" s="1"/>
      <c r="E411" s="19"/>
      <c r="F411" s="1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x14ac:dyDescent="0.2">
      <c r="A412" s="11"/>
      <c r="B412" s="1"/>
      <c r="C412" s="1"/>
      <c r="D412" s="1"/>
      <c r="E412" s="19"/>
      <c r="F412" s="1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x14ac:dyDescent="0.2">
      <c r="A413" s="11"/>
      <c r="B413" s="1"/>
      <c r="C413" s="1"/>
      <c r="D413" s="1"/>
      <c r="E413" s="19"/>
      <c r="F413" s="1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x14ac:dyDescent="0.2">
      <c r="A414" s="11"/>
      <c r="B414" s="1"/>
      <c r="C414" s="1"/>
      <c r="D414" s="1"/>
      <c r="E414" s="19"/>
      <c r="F414" s="1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x14ac:dyDescent="0.2">
      <c r="A415" s="11"/>
      <c r="B415" s="1"/>
      <c r="C415" s="1"/>
      <c r="D415" s="1"/>
      <c r="E415" s="19"/>
      <c r="F415" s="1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x14ac:dyDescent="0.2">
      <c r="A416" s="11"/>
      <c r="B416" s="1"/>
      <c r="C416" s="1"/>
      <c r="D416" s="1"/>
      <c r="E416" s="19"/>
      <c r="F416" s="1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x14ac:dyDescent="0.2">
      <c r="A417" s="11"/>
      <c r="B417" s="1"/>
      <c r="C417" s="1"/>
      <c r="D417" s="1"/>
      <c r="E417" s="19"/>
      <c r="F417" s="1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x14ac:dyDescent="0.2">
      <c r="A418" s="11"/>
      <c r="B418" s="1"/>
      <c r="C418" s="1"/>
      <c r="D418" s="1"/>
      <c r="E418" s="19"/>
      <c r="F418" s="1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x14ac:dyDescent="0.2">
      <c r="A419" s="11"/>
      <c r="B419" s="1"/>
      <c r="C419" s="1"/>
      <c r="D419" s="1"/>
      <c r="E419" s="19"/>
      <c r="F419" s="1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x14ac:dyDescent="0.2">
      <c r="A420" s="11"/>
      <c r="B420" s="1"/>
      <c r="C420" s="1"/>
      <c r="D420" s="1"/>
      <c r="E420" s="19"/>
      <c r="F420" s="1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x14ac:dyDescent="0.2">
      <c r="A421" s="11"/>
      <c r="B421" s="1"/>
      <c r="C421" s="1"/>
      <c r="D421" s="1"/>
      <c r="E421" s="19"/>
      <c r="F421" s="1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x14ac:dyDescent="0.2">
      <c r="A422" s="11"/>
      <c r="B422" s="1"/>
      <c r="C422" s="1"/>
      <c r="D422" s="1"/>
      <c r="E422" s="19"/>
      <c r="F422" s="1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x14ac:dyDescent="0.2">
      <c r="A423" s="11"/>
      <c r="B423" s="1"/>
      <c r="C423" s="1"/>
      <c r="D423" s="1"/>
      <c r="E423" s="19"/>
      <c r="F423" s="1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x14ac:dyDescent="0.2">
      <c r="A424" s="11"/>
      <c r="B424" s="1"/>
      <c r="C424" s="1"/>
      <c r="D424" s="1"/>
      <c r="E424" s="19"/>
      <c r="F424" s="1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x14ac:dyDescent="0.2">
      <c r="A425" s="11"/>
      <c r="B425" s="1"/>
      <c r="C425" s="1"/>
      <c r="D425" s="1"/>
      <c r="E425" s="19"/>
      <c r="F425" s="1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x14ac:dyDescent="0.2">
      <c r="A426" s="11"/>
      <c r="B426" s="1"/>
      <c r="C426" s="1"/>
      <c r="D426" s="1"/>
      <c r="E426" s="19"/>
      <c r="F426" s="1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x14ac:dyDescent="0.2">
      <c r="A427" s="11"/>
      <c r="B427" s="1"/>
      <c r="C427" s="1"/>
      <c r="D427" s="1"/>
      <c r="E427" s="19"/>
      <c r="F427" s="1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x14ac:dyDescent="0.2">
      <c r="A428" s="11"/>
      <c r="B428" s="1"/>
      <c r="C428" s="1"/>
      <c r="D428" s="1"/>
      <c r="E428" s="19"/>
      <c r="F428" s="1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x14ac:dyDescent="0.2">
      <c r="A429" s="11"/>
      <c r="B429" s="1"/>
      <c r="C429" s="1"/>
      <c r="D429" s="1"/>
      <c r="E429" s="19"/>
      <c r="F429" s="1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x14ac:dyDescent="0.2">
      <c r="A430" s="11"/>
      <c r="B430" s="1"/>
      <c r="C430" s="1"/>
      <c r="D430" s="1"/>
      <c r="E430" s="19"/>
      <c r="F430" s="1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x14ac:dyDescent="0.2">
      <c r="A431" s="11"/>
      <c r="B431" s="1"/>
      <c r="C431" s="1"/>
      <c r="D431" s="1"/>
      <c r="E431" s="19"/>
      <c r="F431" s="1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x14ac:dyDescent="0.2">
      <c r="A432" s="11"/>
      <c r="B432" s="1"/>
      <c r="C432" s="1"/>
      <c r="D432" s="1"/>
      <c r="E432" s="19"/>
      <c r="F432" s="1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x14ac:dyDescent="0.2">
      <c r="A433" s="11"/>
      <c r="B433" s="1"/>
      <c r="C433" s="1"/>
      <c r="D433" s="1"/>
      <c r="E433" s="19"/>
      <c r="F433" s="1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x14ac:dyDescent="0.2">
      <c r="A434" s="11"/>
      <c r="B434" s="1"/>
      <c r="C434" s="1"/>
      <c r="D434" s="1"/>
      <c r="E434" s="19"/>
      <c r="F434" s="1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x14ac:dyDescent="0.2">
      <c r="A435" s="11"/>
      <c r="B435" s="1"/>
      <c r="C435" s="1"/>
      <c r="D435" s="1"/>
      <c r="E435" s="19"/>
      <c r="F435" s="1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x14ac:dyDescent="0.2">
      <c r="A436" s="11"/>
      <c r="B436" s="1"/>
      <c r="C436" s="1"/>
      <c r="D436" s="1"/>
      <c r="E436" s="19"/>
      <c r="F436" s="1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x14ac:dyDescent="0.2">
      <c r="A437" s="11"/>
      <c r="B437" s="1"/>
      <c r="C437" s="1"/>
      <c r="D437" s="1"/>
      <c r="E437" s="19"/>
      <c r="F437" s="1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x14ac:dyDescent="0.2">
      <c r="A438" s="11"/>
      <c r="B438" s="1"/>
      <c r="C438" s="1"/>
      <c r="D438" s="1"/>
      <c r="E438" s="19"/>
      <c r="F438" s="1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x14ac:dyDescent="0.2">
      <c r="A439" s="11"/>
      <c r="B439" s="1"/>
      <c r="C439" s="1"/>
      <c r="D439" s="1"/>
      <c r="E439" s="19"/>
      <c r="F439" s="1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x14ac:dyDescent="0.2">
      <c r="A440" s="11"/>
      <c r="B440" s="1"/>
      <c r="C440" s="1"/>
      <c r="D440" s="1"/>
      <c r="E440" s="19"/>
      <c r="F440" s="1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x14ac:dyDescent="0.2">
      <c r="A441" s="11"/>
      <c r="B441" s="1"/>
      <c r="C441" s="1"/>
      <c r="D441" s="1"/>
      <c r="E441" s="19"/>
      <c r="F441" s="1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x14ac:dyDescent="0.2">
      <c r="A442" s="11"/>
      <c r="B442" s="1"/>
      <c r="C442" s="1"/>
      <c r="D442" s="1"/>
      <c r="E442" s="19"/>
      <c r="F442" s="1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x14ac:dyDescent="0.2">
      <c r="A443" s="11"/>
      <c r="B443" s="1"/>
      <c r="C443" s="1"/>
      <c r="D443" s="1"/>
      <c r="E443" s="19"/>
      <c r="F443" s="1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x14ac:dyDescent="0.2">
      <c r="A444" s="11"/>
      <c r="B444" s="1"/>
      <c r="C444" s="1"/>
      <c r="D444" s="1"/>
      <c r="E444" s="19"/>
      <c r="F444" s="1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x14ac:dyDescent="0.2">
      <c r="A445" s="11"/>
      <c r="B445" s="1"/>
      <c r="C445" s="1"/>
      <c r="D445" s="1"/>
      <c r="E445" s="19"/>
      <c r="F445" s="1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x14ac:dyDescent="0.2">
      <c r="A446" s="11"/>
      <c r="B446" s="1"/>
      <c r="C446" s="1"/>
      <c r="D446" s="1"/>
      <c r="E446" s="19"/>
      <c r="F446" s="1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x14ac:dyDescent="0.2">
      <c r="A447" s="11"/>
      <c r="B447" s="1"/>
      <c r="C447" s="1"/>
      <c r="D447" s="1"/>
      <c r="E447" s="19"/>
      <c r="F447" s="1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x14ac:dyDescent="0.2">
      <c r="A448" s="11"/>
      <c r="B448" s="1"/>
      <c r="C448" s="1"/>
      <c r="D448" s="1"/>
      <c r="E448" s="19"/>
      <c r="F448" s="1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x14ac:dyDescent="0.2">
      <c r="A449" s="11"/>
      <c r="B449" s="1"/>
      <c r="C449" s="1"/>
      <c r="D449" s="1"/>
      <c r="E449" s="19"/>
      <c r="F449" s="1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x14ac:dyDescent="0.2">
      <c r="A450" s="11"/>
      <c r="B450" s="1"/>
      <c r="C450" s="1"/>
      <c r="D450" s="1"/>
      <c r="E450" s="19"/>
      <c r="F450" s="1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x14ac:dyDescent="0.2">
      <c r="A451" s="11"/>
      <c r="B451" s="1"/>
      <c r="C451" s="1"/>
      <c r="D451" s="1"/>
      <c r="E451" s="19"/>
      <c r="F451" s="1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x14ac:dyDescent="0.2">
      <c r="A452" s="11"/>
      <c r="B452" s="1"/>
      <c r="C452" s="1"/>
      <c r="D452" s="1"/>
      <c r="E452" s="19"/>
      <c r="F452" s="1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x14ac:dyDescent="0.2">
      <c r="A453" s="11"/>
      <c r="B453" s="1"/>
      <c r="C453" s="1"/>
      <c r="D453" s="1"/>
      <c r="E453" s="19"/>
      <c r="F453" s="1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x14ac:dyDescent="0.2">
      <c r="A454" s="11"/>
      <c r="B454" s="1"/>
      <c r="C454" s="1"/>
      <c r="D454" s="1"/>
      <c r="E454" s="19"/>
      <c r="F454" s="1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x14ac:dyDescent="0.2">
      <c r="A455" s="11"/>
      <c r="B455" s="1"/>
      <c r="C455" s="1"/>
      <c r="D455" s="1"/>
      <c r="E455" s="19"/>
      <c r="F455" s="1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x14ac:dyDescent="0.2">
      <c r="A456" s="11"/>
      <c r="B456" s="1"/>
      <c r="C456" s="1"/>
      <c r="D456" s="1"/>
      <c r="E456" s="19"/>
      <c r="F456" s="1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x14ac:dyDescent="0.2">
      <c r="A457" s="11"/>
      <c r="B457" s="1"/>
      <c r="C457" s="1"/>
      <c r="D457" s="1"/>
      <c r="E457" s="19"/>
      <c r="F457" s="1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x14ac:dyDescent="0.2">
      <c r="A458" s="11"/>
      <c r="B458" s="1"/>
      <c r="C458" s="1"/>
      <c r="D458" s="1"/>
      <c r="E458" s="19"/>
      <c r="F458" s="1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x14ac:dyDescent="0.2">
      <c r="A459" s="11"/>
      <c r="B459" s="1"/>
      <c r="C459" s="1"/>
      <c r="D459" s="1"/>
      <c r="E459" s="19"/>
      <c r="F459" s="1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x14ac:dyDescent="0.2">
      <c r="A460" s="11"/>
      <c r="B460" s="1"/>
      <c r="C460" s="1"/>
      <c r="D460" s="1"/>
      <c r="E460" s="19"/>
      <c r="F460" s="1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x14ac:dyDescent="0.2">
      <c r="A461" s="11"/>
      <c r="B461" s="1"/>
      <c r="C461" s="1"/>
      <c r="D461" s="1"/>
      <c r="E461" s="19"/>
      <c r="F461" s="1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x14ac:dyDescent="0.2">
      <c r="A462" s="11"/>
      <c r="B462" s="1"/>
      <c r="C462" s="1"/>
      <c r="D462" s="1"/>
      <c r="E462" s="19"/>
      <c r="F462" s="1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x14ac:dyDescent="0.2">
      <c r="A463" s="11"/>
      <c r="B463" s="1"/>
      <c r="C463" s="1"/>
      <c r="D463" s="1"/>
      <c r="E463" s="19"/>
      <c r="F463" s="1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x14ac:dyDescent="0.2">
      <c r="A464" s="11"/>
      <c r="B464" s="1"/>
      <c r="C464" s="1"/>
      <c r="D464" s="1"/>
      <c r="E464" s="19"/>
      <c r="F464" s="1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x14ac:dyDescent="0.2">
      <c r="A465" s="11"/>
      <c r="B465" s="1"/>
      <c r="C465" s="1"/>
      <c r="D465" s="1"/>
      <c r="E465" s="19"/>
      <c r="F465" s="1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x14ac:dyDescent="0.2">
      <c r="A466" s="11"/>
      <c r="B466" s="1"/>
      <c r="C466" s="1"/>
      <c r="D466" s="1"/>
      <c r="E466" s="19"/>
      <c r="F466" s="1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x14ac:dyDescent="0.2">
      <c r="A467" s="11"/>
      <c r="B467" s="1"/>
      <c r="C467" s="1"/>
      <c r="D467" s="1"/>
      <c r="E467" s="19"/>
      <c r="F467" s="1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x14ac:dyDescent="0.2">
      <c r="A468" s="11"/>
      <c r="B468" s="1"/>
      <c r="C468" s="1"/>
      <c r="D468" s="1"/>
      <c r="E468" s="19"/>
      <c r="F468" s="1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x14ac:dyDescent="0.2">
      <c r="A469" s="11"/>
      <c r="B469" s="1"/>
      <c r="C469" s="1"/>
      <c r="D469" s="1"/>
      <c r="E469" s="19"/>
      <c r="F469" s="1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x14ac:dyDescent="0.2">
      <c r="A470" s="11"/>
      <c r="B470" s="1"/>
      <c r="C470" s="1"/>
      <c r="D470" s="1"/>
      <c r="E470" s="19"/>
      <c r="F470" s="1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x14ac:dyDescent="0.2">
      <c r="A471" s="11"/>
      <c r="B471" s="1"/>
      <c r="C471" s="1"/>
      <c r="D471" s="1"/>
      <c r="E471" s="19"/>
      <c r="F471" s="1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x14ac:dyDescent="0.2">
      <c r="A472" s="11"/>
      <c r="B472" s="1"/>
      <c r="C472" s="1"/>
      <c r="D472" s="1"/>
      <c r="E472" s="19"/>
      <c r="F472" s="1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x14ac:dyDescent="0.2">
      <c r="A473" s="11"/>
      <c r="B473" s="1"/>
      <c r="C473" s="1"/>
      <c r="D473" s="1"/>
      <c r="E473" s="19"/>
      <c r="F473" s="1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x14ac:dyDescent="0.2">
      <c r="A474" s="11"/>
      <c r="B474" s="1"/>
      <c r="C474" s="1"/>
      <c r="D474" s="1"/>
      <c r="E474" s="19"/>
      <c r="F474" s="1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x14ac:dyDescent="0.2">
      <c r="A475" s="11"/>
      <c r="B475" s="1"/>
      <c r="C475" s="1"/>
      <c r="D475" s="1"/>
      <c r="E475" s="19"/>
      <c r="F475" s="1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x14ac:dyDescent="0.2">
      <c r="A476" s="11"/>
      <c r="B476" s="1"/>
      <c r="C476" s="1"/>
      <c r="D476" s="1"/>
      <c r="E476" s="19"/>
      <c r="F476" s="1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x14ac:dyDescent="0.2">
      <c r="A477" s="11"/>
      <c r="B477" s="1"/>
      <c r="C477" s="1"/>
      <c r="D477" s="1"/>
      <c r="E477" s="19"/>
      <c r="F477" s="1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x14ac:dyDescent="0.2">
      <c r="A478" s="11"/>
      <c r="B478" s="1"/>
      <c r="C478" s="1"/>
      <c r="D478" s="1"/>
      <c r="E478" s="19"/>
      <c r="F478" s="1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x14ac:dyDescent="0.2">
      <c r="A479" s="11"/>
      <c r="B479" s="1"/>
      <c r="C479" s="1"/>
      <c r="D479" s="1"/>
      <c r="E479" s="19"/>
      <c r="F479" s="1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x14ac:dyDescent="0.2">
      <c r="A480" s="11"/>
      <c r="B480" s="1"/>
      <c r="C480" s="1"/>
      <c r="D480" s="1"/>
      <c r="E480" s="19"/>
      <c r="F480" s="1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x14ac:dyDescent="0.2">
      <c r="A481" s="11"/>
      <c r="B481" s="1"/>
      <c r="C481" s="1"/>
      <c r="D481" s="1"/>
      <c r="E481" s="19"/>
      <c r="F481" s="1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x14ac:dyDescent="0.2">
      <c r="A482" s="11"/>
      <c r="B482" s="1"/>
      <c r="C482" s="1"/>
      <c r="D482" s="1"/>
      <c r="E482" s="19"/>
      <c r="F482" s="1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x14ac:dyDescent="0.2">
      <c r="A483" s="11"/>
      <c r="B483" s="1"/>
      <c r="C483" s="1"/>
      <c r="D483" s="1"/>
      <c r="E483" s="19"/>
      <c r="F483" s="1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x14ac:dyDescent="0.2">
      <c r="A484" s="11"/>
      <c r="B484" s="1"/>
      <c r="C484" s="1"/>
      <c r="D484" s="1"/>
      <c r="E484" s="19"/>
      <c r="F484" s="1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x14ac:dyDescent="0.2">
      <c r="A485" s="11"/>
      <c r="B485" s="1"/>
      <c r="C485" s="1"/>
      <c r="D485" s="1"/>
      <c r="E485" s="19"/>
      <c r="F485" s="1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x14ac:dyDescent="0.2">
      <c r="A486" s="11"/>
      <c r="B486" s="1"/>
      <c r="C486" s="1"/>
      <c r="D486" s="1"/>
      <c r="E486" s="19"/>
      <c r="F486" s="1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x14ac:dyDescent="0.2">
      <c r="A487" s="11"/>
      <c r="B487" s="1"/>
      <c r="C487" s="1"/>
      <c r="D487" s="1"/>
      <c r="E487" s="19"/>
      <c r="F487" s="1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x14ac:dyDescent="0.2">
      <c r="A488" s="11"/>
      <c r="B488" s="1"/>
      <c r="C488" s="1"/>
      <c r="D488" s="1"/>
      <c r="E488" s="19"/>
      <c r="F488" s="1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x14ac:dyDescent="0.2">
      <c r="A489" s="11"/>
      <c r="B489" s="1"/>
      <c r="C489" s="1"/>
      <c r="D489" s="1"/>
      <c r="E489" s="19"/>
      <c r="F489" s="1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x14ac:dyDescent="0.2">
      <c r="A490" s="11"/>
      <c r="B490" s="1"/>
      <c r="C490" s="1"/>
      <c r="D490" s="1"/>
      <c r="E490" s="19"/>
      <c r="F490" s="1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x14ac:dyDescent="0.2">
      <c r="A491" s="11"/>
      <c r="B491" s="1"/>
      <c r="C491" s="1"/>
      <c r="D491" s="1"/>
      <c r="E491" s="19"/>
      <c r="F491" s="1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x14ac:dyDescent="0.2">
      <c r="A492" s="11"/>
      <c r="B492" s="1"/>
      <c r="C492" s="1"/>
      <c r="D492" s="1"/>
      <c r="E492" s="19"/>
      <c r="F492" s="1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x14ac:dyDescent="0.2">
      <c r="A493" s="11"/>
      <c r="B493" s="1"/>
      <c r="C493" s="1"/>
      <c r="D493" s="1"/>
      <c r="E493" s="19"/>
      <c r="F493" s="1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x14ac:dyDescent="0.2">
      <c r="A494" s="11"/>
      <c r="B494" s="1"/>
      <c r="C494" s="1"/>
      <c r="D494" s="1"/>
      <c r="E494" s="19"/>
      <c r="F494" s="1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x14ac:dyDescent="0.2">
      <c r="A495" s="11"/>
      <c r="B495" s="1"/>
      <c r="C495" s="1"/>
      <c r="D495" s="1"/>
      <c r="E495" s="19"/>
      <c r="F495" s="1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x14ac:dyDescent="0.2">
      <c r="A496" s="11"/>
      <c r="B496" s="1"/>
      <c r="C496" s="1"/>
      <c r="D496" s="1"/>
      <c r="E496" s="19"/>
      <c r="F496" s="1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x14ac:dyDescent="0.2">
      <c r="A497" s="11"/>
      <c r="B497" s="1"/>
      <c r="C497" s="1"/>
      <c r="D497" s="1"/>
      <c r="E497" s="19"/>
      <c r="F497" s="1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x14ac:dyDescent="0.2">
      <c r="A498" s="11"/>
      <c r="B498" s="1"/>
      <c r="C498" s="1"/>
      <c r="D498" s="1"/>
      <c r="E498" s="19"/>
      <c r="F498" s="1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x14ac:dyDescent="0.2">
      <c r="A499" s="11"/>
      <c r="B499" s="1"/>
      <c r="C499" s="1"/>
      <c r="D499" s="1"/>
      <c r="E499" s="19"/>
      <c r="F499" s="1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x14ac:dyDescent="0.2">
      <c r="A500" s="11"/>
      <c r="B500" s="1"/>
      <c r="C500" s="1"/>
      <c r="D500" s="1"/>
      <c r="E500" s="19"/>
      <c r="F500" s="1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x14ac:dyDescent="0.2">
      <c r="A501" s="11"/>
      <c r="B501" s="1"/>
      <c r="C501" s="1"/>
      <c r="D501" s="1"/>
      <c r="E501" s="19"/>
      <c r="F501" s="1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x14ac:dyDescent="0.2">
      <c r="A502" s="11"/>
      <c r="B502" s="1"/>
      <c r="C502" s="1"/>
      <c r="D502" s="1"/>
      <c r="E502" s="19"/>
      <c r="F502" s="1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x14ac:dyDescent="0.2">
      <c r="A503" s="11"/>
      <c r="B503" s="1"/>
      <c r="C503" s="1"/>
      <c r="D503" s="1"/>
      <c r="E503" s="19"/>
      <c r="F503" s="1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x14ac:dyDescent="0.2">
      <c r="A504" s="11"/>
      <c r="B504" s="1"/>
      <c r="C504" s="1"/>
      <c r="D504" s="1"/>
      <c r="E504" s="19"/>
      <c r="F504" s="1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x14ac:dyDescent="0.2">
      <c r="A505" s="11"/>
      <c r="B505" s="1"/>
      <c r="C505" s="1"/>
      <c r="D505" s="1"/>
      <c r="E505" s="19"/>
      <c r="F505" s="1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x14ac:dyDescent="0.2">
      <c r="A506" s="11"/>
      <c r="B506" s="1"/>
      <c r="C506" s="1"/>
      <c r="D506" s="1"/>
      <c r="E506" s="19"/>
      <c r="F506" s="1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x14ac:dyDescent="0.2">
      <c r="A507" s="11"/>
      <c r="B507" s="1"/>
      <c r="C507" s="1"/>
      <c r="D507" s="1"/>
      <c r="E507" s="19"/>
      <c r="F507" s="1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x14ac:dyDescent="0.2">
      <c r="A508" s="11"/>
      <c r="B508" s="1"/>
      <c r="C508" s="1"/>
      <c r="D508" s="1"/>
      <c r="E508" s="19"/>
      <c r="F508" s="1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x14ac:dyDescent="0.2">
      <c r="A509" s="11"/>
      <c r="B509" s="1"/>
      <c r="C509" s="1"/>
      <c r="D509" s="1"/>
      <c r="E509" s="19"/>
      <c r="F509" s="1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x14ac:dyDescent="0.2">
      <c r="A510" s="11"/>
      <c r="B510" s="1"/>
      <c r="C510" s="1"/>
      <c r="D510" s="1"/>
      <c r="E510" s="19"/>
      <c r="F510" s="1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x14ac:dyDescent="0.2">
      <c r="A511" s="11"/>
      <c r="B511" s="1"/>
      <c r="C511" s="1"/>
      <c r="D511" s="1"/>
      <c r="E511" s="19"/>
      <c r="F511" s="1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x14ac:dyDescent="0.2">
      <c r="A512" s="11"/>
      <c r="B512" s="1"/>
      <c r="C512" s="1"/>
      <c r="D512" s="1"/>
      <c r="E512" s="19"/>
      <c r="F512" s="1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x14ac:dyDescent="0.2">
      <c r="A513" s="11"/>
      <c r="B513" s="1"/>
      <c r="C513" s="1"/>
      <c r="D513" s="1"/>
      <c r="E513" s="19"/>
      <c r="F513" s="1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x14ac:dyDescent="0.2">
      <c r="A514" s="11"/>
      <c r="B514" s="1"/>
      <c r="C514" s="1"/>
      <c r="D514" s="1"/>
      <c r="E514" s="19"/>
      <c r="F514" s="1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x14ac:dyDescent="0.2">
      <c r="A515" s="11"/>
      <c r="B515" s="1"/>
      <c r="C515" s="1"/>
      <c r="D515" s="1"/>
      <c r="E515" s="19"/>
      <c r="F515" s="1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x14ac:dyDescent="0.2">
      <c r="A516" s="11"/>
      <c r="B516" s="1"/>
      <c r="C516" s="1"/>
      <c r="D516" s="1"/>
      <c r="E516" s="19"/>
      <c r="F516" s="1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x14ac:dyDescent="0.2">
      <c r="A517" s="11"/>
      <c r="B517" s="1"/>
      <c r="C517" s="1"/>
      <c r="D517" s="1"/>
      <c r="E517" s="19"/>
      <c r="F517" s="1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x14ac:dyDescent="0.2">
      <c r="A518" s="11"/>
      <c r="B518" s="1"/>
      <c r="C518" s="1"/>
      <c r="D518" s="1"/>
      <c r="E518" s="19"/>
      <c r="F518" s="1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x14ac:dyDescent="0.2">
      <c r="A519" s="11"/>
      <c r="B519" s="1"/>
      <c r="C519" s="1"/>
      <c r="D519" s="1"/>
      <c r="E519" s="19"/>
      <c r="F519" s="1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x14ac:dyDescent="0.2">
      <c r="A520" s="11"/>
      <c r="B520" s="1"/>
      <c r="C520" s="1"/>
      <c r="D520" s="1"/>
      <c r="E520" s="19"/>
      <c r="F520" s="1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x14ac:dyDescent="0.2">
      <c r="A521" s="11"/>
      <c r="B521" s="1"/>
      <c r="C521" s="1"/>
      <c r="D521" s="1"/>
      <c r="E521" s="19"/>
      <c r="F521" s="1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x14ac:dyDescent="0.2">
      <c r="A522" s="11"/>
      <c r="B522" s="1"/>
      <c r="C522" s="1"/>
      <c r="D522" s="1"/>
      <c r="E522" s="19"/>
      <c r="F522" s="1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x14ac:dyDescent="0.2">
      <c r="A523" s="11"/>
      <c r="B523" s="1"/>
      <c r="C523" s="1"/>
      <c r="D523" s="1"/>
      <c r="E523" s="19"/>
      <c r="F523" s="1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x14ac:dyDescent="0.2">
      <c r="A524" s="11"/>
      <c r="B524" s="1"/>
      <c r="C524" s="1"/>
      <c r="D524" s="1"/>
      <c r="E524" s="19"/>
      <c r="F524" s="1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x14ac:dyDescent="0.2">
      <c r="A525" s="11"/>
      <c r="B525" s="1"/>
      <c r="C525" s="1"/>
      <c r="D525" s="1"/>
      <c r="E525" s="19"/>
      <c r="F525" s="1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x14ac:dyDescent="0.2">
      <c r="A526" s="11"/>
      <c r="B526" s="1"/>
      <c r="C526" s="1"/>
      <c r="D526" s="1"/>
      <c r="E526" s="19"/>
      <c r="F526" s="1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x14ac:dyDescent="0.2">
      <c r="A527" s="11"/>
      <c r="B527" s="1"/>
      <c r="C527" s="1"/>
      <c r="D527" s="1"/>
      <c r="E527" s="19"/>
      <c r="F527" s="1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x14ac:dyDescent="0.2">
      <c r="A528" s="11"/>
      <c r="B528" s="1"/>
      <c r="C528" s="1"/>
      <c r="D528" s="1"/>
      <c r="E528" s="19"/>
      <c r="F528" s="1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x14ac:dyDescent="0.2">
      <c r="A529" s="11"/>
      <c r="B529" s="1"/>
      <c r="C529" s="1"/>
      <c r="D529" s="1"/>
      <c r="E529" s="19"/>
      <c r="F529" s="1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x14ac:dyDescent="0.2">
      <c r="A530" s="11"/>
      <c r="B530" s="1"/>
      <c r="C530" s="1"/>
      <c r="D530" s="1"/>
      <c r="E530" s="19"/>
      <c r="F530" s="1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x14ac:dyDescent="0.2">
      <c r="A531" s="11"/>
      <c r="B531" s="1"/>
      <c r="C531" s="1"/>
      <c r="D531" s="1"/>
      <c r="E531" s="19"/>
      <c r="F531" s="1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x14ac:dyDescent="0.2">
      <c r="A532" s="11"/>
      <c r="B532" s="1"/>
      <c r="C532" s="1"/>
      <c r="D532" s="1"/>
      <c r="E532" s="19"/>
      <c r="F532" s="1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x14ac:dyDescent="0.2">
      <c r="A533" s="11"/>
      <c r="B533" s="1"/>
      <c r="C533" s="1"/>
      <c r="D533" s="1"/>
      <c r="E533" s="19"/>
      <c r="F533" s="1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x14ac:dyDescent="0.2">
      <c r="A534" s="11"/>
      <c r="B534" s="1"/>
      <c r="C534" s="1"/>
      <c r="D534" s="1"/>
      <c r="E534" s="19"/>
      <c r="F534" s="1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x14ac:dyDescent="0.2">
      <c r="A535" s="11"/>
      <c r="B535" s="1"/>
      <c r="C535" s="1"/>
      <c r="D535" s="1"/>
      <c r="E535" s="19"/>
      <c r="F535" s="1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x14ac:dyDescent="0.2">
      <c r="A536" s="11"/>
      <c r="B536" s="1"/>
      <c r="C536" s="1"/>
      <c r="D536" s="1"/>
      <c r="E536" s="19"/>
      <c r="F536" s="1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x14ac:dyDescent="0.2">
      <c r="A537" s="11"/>
      <c r="B537" s="1"/>
      <c r="C537" s="1"/>
      <c r="D537" s="1"/>
      <c r="E537" s="19"/>
      <c r="F537" s="1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x14ac:dyDescent="0.2">
      <c r="A538" s="11"/>
      <c r="B538" s="1"/>
      <c r="C538" s="1"/>
      <c r="D538" s="1"/>
      <c r="E538" s="19"/>
      <c r="F538" s="1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x14ac:dyDescent="0.2">
      <c r="A539" s="11"/>
      <c r="B539" s="1"/>
      <c r="C539" s="1"/>
      <c r="D539" s="1"/>
      <c r="E539" s="19"/>
      <c r="F539" s="1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x14ac:dyDescent="0.2">
      <c r="A540" s="11"/>
      <c r="B540" s="1"/>
      <c r="C540" s="1"/>
      <c r="D540" s="1"/>
      <c r="E540" s="19"/>
      <c r="F540" s="1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x14ac:dyDescent="0.2">
      <c r="A541" s="11"/>
      <c r="B541" s="1"/>
      <c r="C541" s="1"/>
      <c r="D541" s="1"/>
      <c r="E541" s="19"/>
      <c r="F541" s="1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x14ac:dyDescent="0.2">
      <c r="A542" s="11"/>
      <c r="B542" s="1"/>
      <c r="C542" s="1"/>
      <c r="D542" s="1"/>
      <c r="E542" s="19"/>
      <c r="F542" s="1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x14ac:dyDescent="0.2">
      <c r="A543" s="11"/>
      <c r="B543" s="1"/>
      <c r="C543" s="1"/>
      <c r="D543" s="1"/>
      <c r="E543" s="19"/>
      <c r="F543" s="1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x14ac:dyDescent="0.2">
      <c r="A544" s="11"/>
      <c r="B544" s="1"/>
      <c r="C544" s="1"/>
      <c r="D544" s="1"/>
      <c r="E544" s="19"/>
      <c r="F544" s="1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x14ac:dyDescent="0.2">
      <c r="A545" s="11"/>
      <c r="B545" s="1"/>
      <c r="C545" s="1"/>
      <c r="D545" s="1"/>
      <c r="E545" s="19"/>
      <c r="F545" s="1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x14ac:dyDescent="0.2">
      <c r="A546" s="11"/>
      <c r="B546" s="1"/>
      <c r="C546" s="1"/>
      <c r="D546" s="1"/>
      <c r="E546" s="19"/>
      <c r="F546" s="1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x14ac:dyDescent="0.2">
      <c r="A547" s="11"/>
      <c r="B547" s="1"/>
      <c r="C547" s="1"/>
      <c r="D547" s="1"/>
      <c r="E547" s="19"/>
      <c r="F547" s="1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x14ac:dyDescent="0.2">
      <c r="A548" s="11"/>
      <c r="B548" s="1"/>
      <c r="C548" s="1"/>
      <c r="D548" s="1"/>
      <c r="E548" s="19"/>
      <c r="F548" s="1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x14ac:dyDescent="0.2">
      <c r="A549" s="11"/>
      <c r="B549" s="1"/>
      <c r="C549" s="1"/>
      <c r="D549" s="1"/>
      <c r="E549" s="19"/>
      <c r="F549" s="1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x14ac:dyDescent="0.2">
      <c r="A550" s="11"/>
      <c r="B550" s="1"/>
      <c r="C550" s="1"/>
      <c r="D550" s="1"/>
      <c r="E550" s="19"/>
      <c r="F550" s="1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x14ac:dyDescent="0.2">
      <c r="A551" s="11"/>
      <c r="B551" s="1"/>
      <c r="C551" s="1"/>
      <c r="D551" s="1"/>
      <c r="E551" s="19"/>
      <c r="F551" s="1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x14ac:dyDescent="0.2">
      <c r="A552" s="11"/>
      <c r="B552" s="1"/>
      <c r="C552" s="1"/>
      <c r="D552" s="1"/>
      <c r="E552" s="19"/>
      <c r="F552" s="1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x14ac:dyDescent="0.2">
      <c r="A553" s="11"/>
      <c r="B553" s="1"/>
      <c r="C553" s="1"/>
      <c r="D553" s="1"/>
      <c r="E553" s="19"/>
      <c r="F553" s="1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x14ac:dyDescent="0.2">
      <c r="A554" s="11"/>
      <c r="B554" s="1"/>
      <c r="C554" s="1"/>
      <c r="D554" s="1"/>
      <c r="E554" s="19"/>
      <c r="F554" s="1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x14ac:dyDescent="0.2">
      <c r="A555" s="11"/>
      <c r="B555" s="1"/>
      <c r="C555" s="1"/>
      <c r="D555" s="1"/>
      <c r="E555" s="19"/>
      <c r="F555" s="1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x14ac:dyDescent="0.2">
      <c r="A556" s="11"/>
      <c r="B556" s="1"/>
      <c r="C556" s="1"/>
      <c r="D556" s="1"/>
      <c r="E556" s="19"/>
      <c r="F556" s="1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x14ac:dyDescent="0.2">
      <c r="A557" s="11"/>
      <c r="B557" s="1"/>
      <c r="C557" s="1"/>
      <c r="D557" s="1"/>
      <c r="E557" s="19"/>
      <c r="F557" s="1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x14ac:dyDescent="0.2">
      <c r="A558" s="11"/>
      <c r="B558" s="1"/>
      <c r="C558" s="1"/>
      <c r="D558" s="1"/>
      <c r="E558" s="19"/>
      <c r="F558" s="1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x14ac:dyDescent="0.2">
      <c r="A559" s="11"/>
      <c r="B559" s="1"/>
      <c r="C559" s="1"/>
      <c r="D559" s="1"/>
      <c r="E559" s="19"/>
      <c r="F559" s="1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x14ac:dyDescent="0.2">
      <c r="A560" s="11"/>
      <c r="B560" s="1"/>
      <c r="C560" s="1"/>
      <c r="D560" s="1"/>
      <c r="E560" s="19"/>
      <c r="F560" s="1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x14ac:dyDescent="0.2">
      <c r="A561" s="11"/>
      <c r="B561" s="1"/>
      <c r="C561" s="1"/>
      <c r="D561" s="1"/>
      <c r="E561" s="19"/>
      <c r="F561" s="1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x14ac:dyDescent="0.2">
      <c r="A562" s="11"/>
      <c r="B562" s="1"/>
      <c r="C562" s="1"/>
      <c r="D562" s="1"/>
      <c r="E562" s="19"/>
      <c r="F562" s="1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x14ac:dyDescent="0.2">
      <c r="A563" s="11"/>
      <c r="B563" s="1"/>
      <c r="C563" s="1"/>
      <c r="D563" s="1"/>
      <c r="E563" s="19"/>
      <c r="F563" s="1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x14ac:dyDescent="0.2">
      <c r="A564" s="11"/>
      <c r="B564" s="1"/>
      <c r="C564" s="1"/>
      <c r="D564" s="1"/>
      <c r="E564" s="19"/>
      <c r="F564" s="1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x14ac:dyDescent="0.2">
      <c r="A565" s="11"/>
      <c r="B565" s="1"/>
      <c r="C565" s="1"/>
      <c r="D565" s="1"/>
      <c r="E565" s="19"/>
      <c r="F565" s="1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x14ac:dyDescent="0.2">
      <c r="A566" s="11"/>
      <c r="B566" s="1"/>
      <c r="C566" s="1"/>
      <c r="D566" s="1"/>
      <c r="E566" s="19"/>
      <c r="F566" s="1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x14ac:dyDescent="0.2">
      <c r="A567" s="11"/>
      <c r="B567" s="1"/>
      <c r="C567" s="1"/>
      <c r="D567" s="1"/>
      <c r="E567" s="19"/>
      <c r="F567" s="1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x14ac:dyDescent="0.2">
      <c r="A568" s="11"/>
      <c r="B568" s="1"/>
      <c r="C568" s="1"/>
      <c r="D568" s="1"/>
      <c r="E568" s="19"/>
      <c r="F568" s="1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x14ac:dyDescent="0.2">
      <c r="A569" s="11"/>
      <c r="B569" s="1"/>
      <c r="C569" s="1"/>
      <c r="D569" s="1"/>
      <c r="E569" s="19"/>
      <c r="F569" s="1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x14ac:dyDescent="0.2">
      <c r="A570" s="11"/>
      <c r="B570" s="1"/>
      <c r="C570" s="1"/>
      <c r="D570" s="1"/>
      <c r="E570" s="19"/>
      <c r="F570" s="1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x14ac:dyDescent="0.2">
      <c r="A571" s="11"/>
      <c r="B571" s="1"/>
      <c r="C571" s="1"/>
      <c r="D571" s="1"/>
      <c r="E571" s="19"/>
      <c r="F571" s="1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x14ac:dyDescent="0.2">
      <c r="A572" s="11"/>
      <c r="B572" s="1"/>
      <c r="C572" s="1"/>
      <c r="D572" s="1"/>
      <c r="E572" s="19"/>
      <c r="F572" s="1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x14ac:dyDescent="0.2">
      <c r="A573" s="11"/>
      <c r="B573" s="1"/>
      <c r="C573" s="1"/>
      <c r="D573" s="1"/>
      <c r="E573" s="19"/>
      <c r="F573" s="1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x14ac:dyDescent="0.2">
      <c r="A574" s="11"/>
      <c r="B574" s="1"/>
      <c r="C574" s="1"/>
      <c r="D574" s="1"/>
      <c r="E574" s="19"/>
      <c r="F574" s="1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x14ac:dyDescent="0.2">
      <c r="A575" s="11"/>
      <c r="B575" s="1"/>
      <c r="C575" s="1"/>
      <c r="D575" s="1"/>
      <c r="E575" s="19"/>
      <c r="F575" s="1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x14ac:dyDescent="0.2">
      <c r="A576" s="11"/>
      <c r="B576" s="1"/>
      <c r="C576" s="1"/>
      <c r="D576" s="1"/>
      <c r="E576" s="19"/>
      <c r="F576" s="1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x14ac:dyDescent="0.2">
      <c r="A577" s="11"/>
      <c r="B577" s="1"/>
      <c r="C577" s="1"/>
      <c r="D577" s="1"/>
      <c r="E577" s="19"/>
      <c r="F577" s="1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x14ac:dyDescent="0.2">
      <c r="A578" s="11"/>
      <c r="B578" s="1"/>
      <c r="C578" s="1"/>
      <c r="D578" s="1"/>
      <c r="E578" s="19"/>
      <c r="F578" s="1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x14ac:dyDescent="0.2">
      <c r="A579" s="11"/>
      <c r="B579" s="1"/>
      <c r="C579" s="1"/>
      <c r="D579" s="1"/>
      <c r="E579" s="19"/>
      <c r="F579" s="1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x14ac:dyDescent="0.2">
      <c r="A580" s="11"/>
      <c r="B580" s="1"/>
      <c r="C580" s="1"/>
      <c r="D580" s="1"/>
      <c r="E580" s="19"/>
      <c r="F580" s="1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x14ac:dyDescent="0.2">
      <c r="A581" s="11"/>
      <c r="B581" s="1"/>
      <c r="C581" s="1"/>
      <c r="D581" s="1"/>
      <c r="E581" s="19"/>
      <c r="F581" s="1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x14ac:dyDescent="0.2">
      <c r="A582" s="11"/>
      <c r="B582" s="1"/>
      <c r="C582" s="1"/>
      <c r="D582" s="1"/>
      <c r="E582" s="19"/>
      <c r="F582" s="1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x14ac:dyDescent="0.2">
      <c r="A583" s="11"/>
      <c r="B583" s="1"/>
      <c r="C583" s="1"/>
      <c r="D583" s="1"/>
      <c r="E583" s="19"/>
      <c r="F583" s="1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x14ac:dyDescent="0.2">
      <c r="A584" s="11"/>
      <c r="B584" s="1"/>
      <c r="C584" s="1"/>
      <c r="D584" s="1"/>
      <c r="E584" s="19"/>
      <c r="F584" s="1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x14ac:dyDescent="0.2">
      <c r="A585" s="11"/>
      <c r="B585" s="1"/>
      <c r="C585" s="1"/>
      <c r="D585" s="1"/>
      <c r="E585" s="19"/>
      <c r="F585" s="1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x14ac:dyDescent="0.2">
      <c r="A586" s="11"/>
      <c r="B586" s="1"/>
      <c r="C586" s="1"/>
      <c r="D586" s="1"/>
      <c r="E586" s="19"/>
      <c r="F586" s="1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x14ac:dyDescent="0.2">
      <c r="A587" s="11"/>
      <c r="B587" s="1"/>
      <c r="C587" s="1"/>
      <c r="D587" s="1"/>
      <c r="E587" s="19"/>
      <c r="F587" s="1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x14ac:dyDescent="0.2">
      <c r="A588" s="11"/>
      <c r="B588" s="1"/>
      <c r="C588" s="1"/>
      <c r="D588" s="1"/>
      <c r="E588" s="19"/>
      <c r="F588" s="1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x14ac:dyDescent="0.2">
      <c r="A589" s="11"/>
      <c r="B589" s="1"/>
      <c r="C589" s="1"/>
      <c r="D589" s="1"/>
      <c r="E589" s="19"/>
      <c r="F589" s="1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x14ac:dyDescent="0.2">
      <c r="A590" s="11"/>
      <c r="B590" s="1"/>
      <c r="C590" s="1"/>
      <c r="D590" s="1"/>
      <c r="E590" s="19"/>
      <c r="F590" s="1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x14ac:dyDescent="0.2">
      <c r="A591" s="11"/>
      <c r="B591" s="1"/>
      <c r="C591" s="1"/>
      <c r="D591" s="1"/>
      <c r="E591" s="19"/>
      <c r="F591" s="1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x14ac:dyDescent="0.2">
      <c r="A592" s="11"/>
      <c r="B592" s="1"/>
      <c r="C592" s="1"/>
      <c r="D592" s="1"/>
      <c r="E592" s="19"/>
      <c r="F592" s="1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x14ac:dyDescent="0.2">
      <c r="A593" s="11"/>
      <c r="B593" s="1"/>
      <c r="C593" s="1"/>
      <c r="D593" s="1"/>
      <c r="E593" s="19"/>
      <c r="F593" s="1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x14ac:dyDescent="0.2">
      <c r="A594" s="11"/>
      <c r="B594" s="1"/>
      <c r="C594" s="1"/>
      <c r="D594" s="1"/>
      <c r="E594" s="19"/>
      <c r="F594" s="1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x14ac:dyDescent="0.2">
      <c r="A595" s="11"/>
      <c r="B595" s="1"/>
      <c r="C595" s="1"/>
      <c r="D595" s="1"/>
      <c r="E595" s="19"/>
      <c r="F595" s="1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x14ac:dyDescent="0.2">
      <c r="A596" s="11"/>
      <c r="B596" s="1"/>
      <c r="C596" s="1"/>
      <c r="D596" s="1"/>
      <c r="E596" s="19"/>
      <c r="F596" s="1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x14ac:dyDescent="0.2">
      <c r="A597" s="11"/>
      <c r="B597" s="1"/>
      <c r="C597" s="1"/>
      <c r="D597" s="1"/>
      <c r="E597" s="19"/>
      <c r="F597" s="1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x14ac:dyDescent="0.2">
      <c r="A598" s="11"/>
      <c r="B598" s="1"/>
      <c r="C598" s="1"/>
      <c r="D598" s="1"/>
      <c r="E598" s="19"/>
      <c r="F598" s="1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x14ac:dyDescent="0.2">
      <c r="A599" s="11"/>
      <c r="B599" s="1"/>
      <c r="C599" s="1"/>
      <c r="D599" s="1"/>
      <c r="E599" s="19"/>
      <c r="F599" s="1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x14ac:dyDescent="0.2">
      <c r="A600" s="11"/>
      <c r="B600" s="1"/>
      <c r="C600" s="1"/>
      <c r="D600" s="1"/>
      <c r="E600" s="19"/>
      <c r="F600" s="1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x14ac:dyDescent="0.2">
      <c r="A601" s="11"/>
      <c r="B601" s="1"/>
      <c r="C601" s="1"/>
      <c r="D601" s="1"/>
      <c r="E601" s="19"/>
      <c r="F601" s="1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x14ac:dyDescent="0.2">
      <c r="A602" s="11"/>
      <c r="B602" s="1"/>
      <c r="C602" s="1"/>
      <c r="D602" s="1"/>
      <c r="E602" s="19"/>
      <c r="F602" s="1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x14ac:dyDescent="0.2">
      <c r="A603" s="11"/>
      <c r="B603" s="1"/>
      <c r="C603" s="1"/>
      <c r="D603" s="1"/>
      <c r="E603" s="19"/>
      <c r="F603" s="1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x14ac:dyDescent="0.2">
      <c r="A604" s="11"/>
      <c r="B604" s="1"/>
      <c r="C604" s="1"/>
      <c r="D604" s="1"/>
      <c r="E604" s="19"/>
      <c r="F604" s="1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x14ac:dyDescent="0.2">
      <c r="A605" s="11"/>
      <c r="B605" s="1"/>
      <c r="C605" s="1"/>
      <c r="D605" s="1"/>
      <c r="E605" s="19"/>
      <c r="F605" s="1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x14ac:dyDescent="0.2">
      <c r="A606" s="11"/>
      <c r="B606" s="1"/>
      <c r="C606" s="1"/>
      <c r="D606" s="1"/>
      <c r="E606" s="19"/>
      <c r="F606" s="1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x14ac:dyDescent="0.2">
      <c r="A607" s="11"/>
      <c r="B607" s="1"/>
      <c r="C607" s="1"/>
      <c r="D607" s="1"/>
      <c r="E607" s="19"/>
      <c r="F607" s="1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x14ac:dyDescent="0.2">
      <c r="A608" s="11"/>
      <c r="B608" s="1"/>
      <c r="C608" s="1"/>
      <c r="D608" s="1"/>
      <c r="E608" s="19"/>
      <c r="F608" s="1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5:5" x14ac:dyDescent="0.2">
      <c r="E609" s="19"/>
    </row>
    <row r="610" spans="5:5" x14ac:dyDescent="0.2">
      <c r="E610" s="19"/>
    </row>
    <row r="611" spans="5:5" x14ac:dyDescent="0.2">
      <c r="E611" s="19"/>
    </row>
    <row r="612" spans="5:5" x14ac:dyDescent="0.2">
      <c r="E612" s="19"/>
    </row>
    <row r="613" spans="5:5" x14ac:dyDescent="0.2">
      <c r="E613" s="19"/>
    </row>
    <row r="614" spans="5:5" x14ac:dyDescent="0.2">
      <c r="E614" s="19"/>
    </row>
    <row r="615" spans="5:5" x14ac:dyDescent="0.2">
      <c r="E615" s="19"/>
    </row>
    <row r="616" spans="5:5" x14ac:dyDescent="0.2">
      <c r="E616" s="19"/>
    </row>
    <row r="617" spans="5:5" x14ac:dyDescent="0.2">
      <c r="E617" s="19"/>
    </row>
    <row r="618" spans="5:5" x14ac:dyDescent="0.2">
      <c r="E618" s="19"/>
    </row>
    <row r="619" spans="5:5" x14ac:dyDescent="0.2">
      <c r="E619" s="19"/>
    </row>
    <row r="620" spans="5:5" x14ac:dyDescent="0.2">
      <c r="E620" s="19"/>
    </row>
    <row r="621" spans="5:5" x14ac:dyDescent="0.2">
      <c r="E621" s="19"/>
    </row>
    <row r="622" spans="5:5" x14ac:dyDescent="0.2">
      <c r="E622" s="19"/>
    </row>
    <row r="623" spans="5:5" x14ac:dyDescent="0.2">
      <c r="E623" s="19"/>
    </row>
    <row r="624" spans="5:5" x14ac:dyDescent="0.2">
      <c r="E624" s="19"/>
    </row>
    <row r="625" spans="5:5" x14ac:dyDescent="0.2">
      <c r="E625" s="19"/>
    </row>
    <row r="626" spans="5:5" x14ac:dyDescent="0.2">
      <c r="E626" s="19"/>
    </row>
    <row r="627" spans="5:5" x14ac:dyDescent="0.2">
      <c r="E627" s="19"/>
    </row>
    <row r="628" spans="5:5" x14ac:dyDescent="0.2">
      <c r="E628" s="19"/>
    </row>
    <row r="629" spans="5:5" x14ac:dyDescent="0.2">
      <c r="E629" s="19"/>
    </row>
    <row r="630" spans="5:5" x14ac:dyDescent="0.2">
      <c r="E630" s="19"/>
    </row>
    <row r="631" spans="5:5" x14ac:dyDescent="0.2">
      <c r="E631" s="19"/>
    </row>
    <row r="632" spans="5:5" x14ac:dyDescent="0.2">
      <c r="E632" s="19"/>
    </row>
    <row r="633" spans="5:5" x14ac:dyDescent="0.2">
      <c r="E633" s="19"/>
    </row>
    <row r="634" spans="5:5" x14ac:dyDescent="0.2">
      <c r="E634" s="19"/>
    </row>
    <row r="635" spans="5:5" x14ac:dyDescent="0.2">
      <c r="E635" s="19"/>
    </row>
    <row r="636" spans="5:5" x14ac:dyDescent="0.2">
      <c r="E636" s="19"/>
    </row>
    <row r="637" spans="5:5" x14ac:dyDescent="0.2">
      <c r="E637" s="19"/>
    </row>
    <row r="638" spans="5:5" x14ac:dyDescent="0.2">
      <c r="E638" s="19"/>
    </row>
    <row r="639" spans="5:5" x14ac:dyDescent="0.2">
      <c r="E639" s="19"/>
    </row>
    <row r="640" spans="5:5" x14ac:dyDescent="0.2">
      <c r="E640" s="19"/>
    </row>
    <row r="641" spans="5:5" x14ac:dyDescent="0.2">
      <c r="E641" s="19"/>
    </row>
    <row r="642" spans="5:5" x14ac:dyDescent="0.2">
      <c r="E642" s="19"/>
    </row>
    <row r="643" spans="5:5" x14ac:dyDescent="0.2">
      <c r="E643" s="19"/>
    </row>
    <row r="644" spans="5:5" x14ac:dyDescent="0.2">
      <c r="E644" s="19"/>
    </row>
    <row r="645" spans="5:5" x14ac:dyDescent="0.2">
      <c r="E645" s="19"/>
    </row>
    <row r="646" spans="5:5" x14ac:dyDescent="0.2">
      <c r="E646" s="19"/>
    </row>
    <row r="647" spans="5:5" x14ac:dyDescent="0.2">
      <c r="E647" s="19"/>
    </row>
    <row r="648" spans="5:5" x14ac:dyDescent="0.2">
      <c r="E648" s="19"/>
    </row>
    <row r="649" spans="5:5" x14ac:dyDescent="0.2">
      <c r="E649" s="19"/>
    </row>
    <row r="650" spans="5:5" x14ac:dyDescent="0.2">
      <c r="E650" s="19"/>
    </row>
    <row r="651" spans="5:5" x14ac:dyDescent="0.2">
      <c r="E651" s="19"/>
    </row>
    <row r="652" spans="5:5" x14ac:dyDescent="0.2">
      <c r="E652" s="19"/>
    </row>
    <row r="653" spans="5:5" x14ac:dyDescent="0.2">
      <c r="E653" s="19"/>
    </row>
    <row r="654" spans="5:5" x14ac:dyDescent="0.2">
      <c r="E654" s="19"/>
    </row>
    <row r="655" spans="5:5" x14ac:dyDescent="0.2">
      <c r="E655" s="19"/>
    </row>
    <row r="656" spans="5:5" x14ac:dyDescent="0.2">
      <c r="E656" s="19"/>
    </row>
    <row r="657" spans="5:5" x14ac:dyDescent="0.2">
      <c r="E657" s="19"/>
    </row>
    <row r="658" spans="5:5" x14ac:dyDescent="0.2">
      <c r="E658" s="19"/>
    </row>
    <row r="659" spans="5:5" x14ac:dyDescent="0.2">
      <c r="E659" s="19"/>
    </row>
    <row r="660" spans="5:5" x14ac:dyDescent="0.2">
      <c r="E660" s="19"/>
    </row>
    <row r="661" spans="5:5" x14ac:dyDescent="0.2">
      <c r="E661" s="19"/>
    </row>
    <row r="662" spans="5:5" x14ac:dyDescent="0.2">
      <c r="E662" s="19"/>
    </row>
    <row r="663" spans="5:5" x14ac:dyDescent="0.2">
      <c r="E663" s="19"/>
    </row>
    <row r="664" spans="5:5" x14ac:dyDescent="0.2">
      <c r="E664" s="19"/>
    </row>
  </sheetData>
  <dataConsolidate/>
  <mergeCells count="22">
    <mergeCell ref="A27:K27"/>
    <mergeCell ref="G1:K1"/>
    <mergeCell ref="G2:K2"/>
    <mergeCell ref="G3:K3"/>
    <mergeCell ref="G4:K4"/>
    <mergeCell ref="A5:A6"/>
    <mergeCell ref="B5:D5"/>
    <mergeCell ref="G5:K5"/>
    <mergeCell ref="A9:L9"/>
    <mergeCell ref="A10:K10"/>
    <mergeCell ref="A17:K17"/>
    <mergeCell ref="A21:L21"/>
    <mergeCell ref="A22:K22"/>
    <mergeCell ref="A51:L51"/>
    <mergeCell ref="A52:K52"/>
    <mergeCell ref="A57:K57"/>
    <mergeCell ref="A32:L32"/>
    <mergeCell ref="A33:K33"/>
    <mergeCell ref="A37:K37"/>
    <mergeCell ref="A41:L41"/>
    <mergeCell ref="A42:K42"/>
    <mergeCell ref="A47:K47"/>
  </mergeCells>
  <dataValidations count="11">
    <dataValidation type="list" allowBlank="1" showErrorMessage="1" sqref="A49 A39 A19 A59:A63 A29:A30" xr:uid="{58A834F4-8EF4-4D05-8911-A5EA22249D3D}">
      <formula1>"Products and co-products,To nature - emissions to air,To nature - emission to water,To nature - emission to soil,Waste"</formula1>
    </dataValidation>
    <dataValidation type="list" allowBlank="1" showInputMessage="1" showErrorMessage="1" sqref="A12:A14 A44:A45" xr:uid="{C4B9B0F6-D00C-44C6-A76A-20A743EF2F2B}">
      <formula1>"Materials,Energy,From nature"</formula1>
    </dataValidation>
    <dataValidation type="list" allowBlank="1" showErrorMessage="1" sqref="E51:E52 E21 E41:E42 E9 E32:E33 E35 E29:E30 E17 E27 E47 E49 E57 E12:E15 E39 E24:E25 E19 E45 E59:E63 E54:E55" xr:uid="{2C24BCEA-CCDE-4261-9E4D-4061714A240C}">
      <formula1>"Source type,Primary information,Secondary information,Literature review,Technical handbooks and manuals"</formula1>
    </dataValidation>
    <dataValidation type="list" allowBlank="1" showErrorMessage="1" sqref="A15 A24:A25 A35" xr:uid="{DA3889C8-1375-43B9-B614-D9A96F38D01E}">
      <formula1>"Materials,Energy,From nature"</formula1>
    </dataValidation>
    <dataValidation type="list" allowBlank="1" showErrorMessage="1" sqref="K49 K42 K39:K40 K12:K15 K19 K29:K30 K24:K25 K35 K59:K63 K44:K47 K54:K55" xr:uid="{818B835C-88E1-4F54-BC64-DD92839EC7A2}">
      <formula1>"Further technological correlation,1,2,3,4,5"</formula1>
    </dataValidation>
    <dataValidation type="list" allowBlank="1" showErrorMessage="1" sqref="I59:I63 I42 I39:I40 I12:I15 I19 I29:I30 I24:I25 I35 I49 I44:I47 I54:I55" xr:uid="{A7EC64ED-97E8-4018-8CDD-44559A71B2E9}">
      <formula1>"Temporal correlation,1,2,3,4,5"</formula1>
    </dataValidation>
    <dataValidation type="list" allowBlank="1" showErrorMessage="1" sqref="A46:A47 A42 A40" xr:uid="{E3326D19-C05A-45A2-B548-B73C5726A22B}">
      <formula1>"Products and co-products,To nature - emissions to air,To nature - emission to water,Waste "</formula1>
    </dataValidation>
    <dataValidation type="list" allowBlank="1" showErrorMessage="1" sqref="H49 H42 H39:H40 H12:H15 H19 H29:H30 H24:H25 H35 H59:H63 H44:H47 H54:H55" xr:uid="{544185CC-A29B-491D-B338-36258FB6AE40}">
      <formula1>"Completness,1,2,3,4,5"</formula1>
    </dataValidation>
    <dataValidation type="list" allowBlank="1" showErrorMessage="1" sqref="J59:J63 J42 J39:J40 J12:J15 J19 J29:J30 J24:J25 J35 J49 J44:J47 J54:J55" xr:uid="{3D525E22-449C-4CED-BB2B-1E08564E908F}">
      <formula1>"Geographical correlation,1,2,3,4,5"</formula1>
    </dataValidation>
    <dataValidation type="list" allowBlank="1" showErrorMessage="1" sqref="G59:G63 G42 G39:G40 G12:G15 G19 G29:G30 G24:G25 G35 G49 G44:G47 G54:G55" xr:uid="{3536661B-6705-473C-AEA9-890906AD834C}">
      <formula1>"Reliability,1,2,3,4,5"</formula1>
    </dataValidation>
    <dataValidation type="list" allowBlank="1" showErrorMessage="1" sqref="A54:A55 A45" xr:uid="{CE064B65-E5EA-480E-B5B4-DD0F214BDB91}">
      <formula1>"Materials,Energy,From nature,Transport"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CDDCE-803A-4ABF-8F78-8B9410E20856}">
  <sheetPr>
    <tabColor theme="7" tint="0.39997558519241921"/>
  </sheetPr>
  <dimension ref="A1:G25"/>
  <sheetViews>
    <sheetView tabSelected="1" workbookViewId="0">
      <selection activeCell="I6" sqref="I6"/>
    </sheetView>
  </sheetViews>
  <sheetFormatPr defaultRowHeight="12.75" x14ac:dyDescent="0.2"/>
  <cols>
    <col min="2" max="2" width="39.85546875" customWidth="1"/>
    <col min="3" max="3" width="10.85546875" style="60" customWidth="1"/>
    <col min="4" max="4" width="8.7109375" style="45"/>
    <col min="5" max="5" width="15.42578125" customWidth="1"/>
    <col min="6" max="6" width="43.42578125" customWidth="1"/>
  </cols>
  <sheetData>
    <row r="1" spans="1:7" ht="14.25" thickTop="1" thickBot="1" x14ac:dyDescent="0.25">
      <c r="B1" s="144"/>
      <c r="C1" s="144"/>
      <c r="D1" s="144"/>
      <c r="E1" s="144"/>
      <c r="F1" s="145"/>
    </row>
    <row r="2" spans="1:7" ht="13.5" thickBot="1" x14ac:dyDescent="0.25">
      <c r="A2" s="86"/>
      <c r="B2" s="87" t="s">
        <v>77</v>
      </c>
      <c r="C2" s="96" t="s">
        <v>78</v>
      </c>
      <c r="D2" s="91" t="s">
        <v>79</v>
      </c>
      <c r="E2" s="87" t="s">
        <v>80</v>
      </c>
      <c r="F2" s="88" t="s">
        <v>81</v>
      </c>
      <c r="G2" t="s">
        <v>82</v>
      </c>
    </row>
    <row r="3" spans="1:7" ht="12.95" customHeight="1" x14ac:dyDescent="0.2">
      <c r="A3" s="146" t="s">
        <v>83</v>
      </c>
      <c r="B3" s="100" t="s">
        <v>84</v>
      </c>
      <c r="C3" s="97">
        <v>143.20334875523244</v>
      </c>
      <c r="D3" s="92" t="s">
        <v>85</v>
      </c>
      <c r="E3" s="81" t="s">
        <v>86</v>
      </c>
      <c r="F3" s="84" t="s">
        <v>87</v>
      </c>
    </row>
    <row r="4" spans="1:7" x14ac:dyDescent="0.2">
      <c r="A4" s="146"/>
      <c r="B4" s="100" t="s">
        <v>88</v>
      </c>
      <c r="C4" s="97">
        <v>24.855441439564615</v>
      </c>
      <c r="D4" s="93" t="s">
        <v>85</v>
      </c>
      <c r="E4" s="117" t="s">
        <v>86</v>
      </c>
      <c r="F4" s="118" t="s">
        <v>89</v>
      </c>
      <c r="G4" s="119" t="s">
        <v>90</v>
      </c>
    </row>
    <row r="5" spans="1:7" x14ac:dyDescent="0.2">
      <c r="A5" s="146"/>
      <c r="B5" s="100" t="s">
        <v>91</v>
      </c>
      <c r="C5" s="97">
        <v>2.4420000467375278</v>
      </c>
      <c r="D5" s="93" t="s">
        <v>85</v>
      </c>
      <c r="E5" s="81" t="s">
        <v>86</v>
      </c>
      <c r="F5" s="83" t="s">
        <v>92</v>
      </c>
    </row>
    <row r="6" spans="1:7" ht="49.5" customHeight="1" x14ac:dyDescent="0.2">
      <c r="A6" s="146"/>
      <c r="B6" s="100" t="s">
        <v>93</v>
      </c>
      <c r="C6" s="97">
        <v>29.316369244326943</v>
      </c>
      <c r="D6" s="93" t="s">
        <v>85</v>
      </c>
      <c r="E6" s="81" t="s">
        <v>86</v>
      </c>
      <c r="F6" s="84" t="s">
        <v>94</v>
      </c>
    </row>
    <row r="7" spans="1:7" ht="12.75" customHeight="1" x14ac:dyDescent="0.2">
      <c r="A7" s="147" t="s">
        <v>95</v>
      </c>
      <c r="B7" s="101" t="s">
        <v>96</v>
      </c>
      <c r="C7" s="98">
        <v>72.80898876404494</v>
      </c>
      <c r="D7" s="94" t="s">
        <v>85</v>
      </c>
      <c r="E7" s="82" t="s">
        <v>86</v>
      </c>
      <c r="F7" s="111" t="s">
        <v>97</v>
      </c>
    </row>
    <row r="8" spans="1:7" ht="12.95" customHeight="1" x14ac:dyDescent="0.2">
      <c r="A8" s="148"/>
      <c r="B8" s="102" t="s">
        <v>98</v>
      </c>
      <c r="C8" s="97">
        <v>253.33202247191011</v>
      </c>
      <c r="D8" s="92" t="s">
        <v>85</v>
      </c>
      <c r="E8" s="81" t="s">
        <v>86</v>
      </c>
      <c r="F8" s="84" t="s">
        <v>87</v>
      </c>
    </row>
    <row r="9" spans="1:7" ht="12.95" customHeight="1" x14ac:dyDescent="0.2">
      <c r="A9" s="148"/>
      <c r="B9" s="102" t="s">
        <v>99</v>
      </c>
      <c r="C9" s="97">
        <v>62.713483146067411</v>
      </c>
      <c r="D9" s="92" t="s">
        <v>85</v>
      </c>
      <c r="E9" s="81" t="s">
        <v>86</v>
      </c>
      <c r="F9" s="84" t="s">
        <v>87</v>
      </c>
    </row>
    <row r="10" spans="1:7" ht="12.95" customHeight="1" x14ac:dyDescent="0.2">
      <c r="A10" s="148"/>
      <c r="B10" s="102" t="s">
        <v>100</v>
      </c>
      <c r="C10" s="97">
        <v>7.7662921348314615</v>
      </c>
      <c r="D10" s="92" t="s">
        <v>85</v>
      </c>
      <c r="E10" s="81" t="s">
        <v>86</v>
      </c>
      <c r="F10" s="111" t="s">
        <v>97</v>
      </c>
    </row>
    <row r="11" spans="1:7" ht="12.95" customHeight="1" x14ac:dyDescent="0.2">
      <c r="A11" s="148"/>
      <c r="B11" s="102" t="s">
        <v>101</v>
      </c>
      <c r="C11" s="97">
        <v>2.4755056179775279</v>
      </c>
      <c r="D11" s="92" t="s">
        <v>85</v>
      </c>
      <c r="E11" s="81" t="s">
        <v>58</v>
      </c>
      <c r="F11" s="85" t="s">
        <v>102</v>
      </c>
    </row>
    <row r="12" spans="1:7" x14ac:dyDescent="0.2">
      <c r="A12" s="148"/>
      <c r="B12" s="102" t="s">
        <v>103</v>
      </c>
      <c r="C12" s="97">
        <v>15.242076404494382</v>
      </c>
      <c r="D12" s="92" t="s">
        <v>85</v>
      </c>
      <c r="E12" s="81" t="s">
        <v>86</v>
      </c>
      <c r="F12" s="111" t="s">
        <v>104</v>
      </c>
    </row>
    <row r="13" spans="1:7" ht="27" customHeight="1" x14ac:dyDescent="0.2">
      <c r="A13" s="148"/>
      <c r="B13" s="102" t="s">
        <v>105</v>
      </c>
      <c r="C13" s="97">
        <v>11.304</v>
      </c>
      <c r="D13" s="92" t="s">
        <v>85</v>
      </c>
      <c r="E13" s="81" t="s">
        <v>86</v>
      </c>
      <c r="F13" s="114" t="s">
        <v>106</v>
      </c>
    </row>
    <row r="14" spans="1:7" ht="12.95" customHeight="1" x14ac:dyDescent="0.2">
      <c r="A14" s="148"/>
      <c r="B14" s="102" t="s">
        <v>107</v>
      </c>
      <c r="C14" s="97">
        <v>13.218770654329147</v>
      </c>
      <c r="D14" s="92" t="s">
        <v>85</v>
      </c>
      <c r="E14" s="81" t="s">
        <v>86</v>
      </c>
      <c r="F14" s="84" t="s">
        <v>87</v>
      </c>
    </row>
    <row r="15" spans="1:7" ht="12.95" customHeight="1" x14ac:dyDescent="0.2">
      <c r="A15" s="148"/>
      <c r="B15" s="102" t="s">
        <v>108</v>
      </c>
      <c r="C15" s="97">
        <v>21.480502313284862</v>
      </c>
      <c r="D15" s="92" t="s">
        <v>85</v>
      </c>
      <c r="E15" s="81" t="s">
        <v>58</v>
      </c>
      <c r="F15" s="112" t="s">
        <v>109</v>
      </c>
    </row>
    <row r="16" spans="1:7" ht="12.95" customHeight="1" x14ac:dyDescent="0.2">
      <c r="A16" s="148"/>
      <c r="B16" s="102" t="s">
        <v>110</v>
      </c>
      <c r="C16" s="97">
        <v>21.177688367481824</v>
      </c>
      <c r="D16" s="92" t="s">
        <v>85</v>
      </c>
      <c r="E16" s="81" t="s">
        <v>86</v>
      </c>
      <c r="F16" s="77" t="s">
        <v>92</v>
      </c>
    </row>
    <row r="17" spans="1:7" ht="12.95" customHeight="1" x14ac:dyDescent="0.2">
      <c r="A17" s="148"/>
      <c r="B17" s="102" t="s">
        <v>111</v>
      </c>
      <c r="C17" s="97">
        <v>7.1601674377616202</v>
      </c>
      <c r="D17" s="92" t="s">
        <v>85</v>
      </c>
      <c r="E17" s="81" t="s">
        <v>86</v>
      </c>
      <c r="F17" s="112" t="s">
        <v>112</v>
      </c>
      <c r="G17" t="s">
        <v>113</v>
      </c>
    </row>
    <row r="18" spans="1:7" ht="12.6" customHeight="1" thickBot="1" x14ac:dyDescent="0.25">
      <c r="A18" s="148"/>
      <c r="B18" s="102" t="s">
        <v>114</v>
      </c>
      <c r="C18" s="97">
        <v>10.437956204379562</v>
      </c>
      <c r="D18" s="92" t="s">
        <v>85</v>
      </c>
      <c r="E18" s="81" t="s">
        <v>58</v>
      </c>
      <c r="F18" s="85" t="s">
        <v>115</v>
      </c>
      <c r="G18" t="s">
        <v>116</v>
      </c>
    </row>
    <row r="19" spans="1:7" ht="12.95" customHeight="1" thickTop="1" thickBot="1" x14ac:dyDescent="0.25">
      <c r="A19" s="148"/>
      <c r="B19" s="79" t="s">
        <v>117</v>
      </c>
      <c r="C19" s="97">
        <v>0.59214800000000012</v>
      </c>
      <c r="D19" s="92" t="s">
        <v>85</v>
      </c>
      <c r="E19" t="s">
        <v>86</v>
      </c>
      <c r="F19" s="110" t="s">
        <v>118</v>
      </c>
    </row>
    <row r="20" spans="1:7" ht="12.95" customHeight="1" thickTop="1" thickBot="1" x14ac:dyDescent="0.25">
      <c r="A20" s="148"/>
      <c r="B20" s="79" t="s">
        <v>119</v>
      </c>
      <c r="C20" s="97">
        <v>40.086708515283838</v>
      </c>
      <c r="D20" s="92" t="s">
        <v>85</v>
      </c>
      <c r="E20" t="s">
        <v>86</v>
      </c>
      <c r="F20" s="112" t="s">
        <v>120</v>
      </c>
    </row>
    <row r="21" spans="1:7" ht="12.95" customHeight="1" thickTop="1" thickBot="1" x14ac:dyDescent="0.25">
      <c r="A21" s="149"/>
      <c r="B21" s="103" t="s">
        <v>121</v>
      </c>
      <c r="C21" s="99">
        <v>7.2931380546752882</v>
      </c>
      <c r="D21" s="95" t="s">
        <v>85</v>
      </c>
      <c r="E21" s="81" t="s">
        <v>58</v>
      </c>
      <c r="F21" s="113" t="s">
        <v>122</v>
      </c>
    </row>
    <row r="22" spans="1:7" ht="13.5" thickBot="1" x14ac:dyDescent="0.25">
      <c r="A22" s="90"/>
      <c r="B22" s="88" t="s">
        <v>123</v>
      </c>
      <c r="C22" s="89" t="s">
        <v>78</v>
      </c>
      <c r="D22" s="88" t="s">
        <v>79</v>
      </c>
      <c r="E22" s="88" t="s">
        <v>80</v>
      </c>
      <c r="F22" s="88" t="s">
        <v>81</v>
      </c>
    </row>
    <row r="23" spans="1:7" ht="26.25" thickBot="1" x14ac:dyDescent="0.25">
      <c r="A23" s="116" t="s">
        <v>124</v>
      </c>
      <c r="B23" s="58" t="s">
        <v>45</v>
      </c>
      <c r="C23" s="59">
        <v>116</v>
      </c>
      <c r="D23" s="61" t="s">
        <v>85</v>
      </c>
      <c r="E23" s="58" t="s">
        <v>86</v>
      </c>
      <c r="F23" s="109" t="s">
        <v>125</v>
      </c>
      <c r="G23" t="s">
        <v>126</v>
      </c>
    </row>
    <row r="25" spans="1:7" x14ac:dyDescent="0.2">
      <c r="G25" s="80"/>
    </row>
  </sheetData>
  <mergeCells count="3">
    <mergeCell ref="B1:F1"/>
    <mergeCell ref="A3:A6"/>
    <mergeCell ref="A7:A21"/>
  </mergeCells>
  <hyperlinks>
    <hyperlink ref="F18" r:id="rId1" xr:uid="{F016D3F4-3255-4DC8-AD53-0CD79070DCDB}"/>
    <hyperlink ref="F23" r:id="rId2" xr:uid="{704ED609-9487-4CEC-B685-D6D624153BB5}"/>
    <hyperlink ref="F10" r:id="rId3" xr:uid="{75FEDCF2-8CEF-4328-967A-A1EC20F9727D}"/>
    <hyperlink ref="F7" r:id="rId4" xr:uid="{106482E4-520C-4F7E-A951-257C0D2F9162}"/>
    <hyperlink ref="F12" r:id="rId5" xr:uid="{52AAD713-BB7B-4A39-8061-7178E4BCEC41}"/>
    <hyperlink ref="F17" r:id="rId6" xr:uid="{1289951F-710D-40AA-8250-98A05DAF3C54}"/>
    <hyperlink ref="F21" r:id="rId7" xr:uid="{769B96AA-5281-4ED4-AE22-076EB34CE307}"/>
    <hyperlink ref="F11" r:id="rId8" xr:uid="{BB882FA5-B8F8-4A93-B38E-E32B27AA6469}"/>
    <hyperlink ref="F15" r:id="rId9" xr:uid="{5A394F19-2400-43D0-92B9-1EC22CAA504D}"/>
    <hyperlink ref="F13" r:id="rId10" xr:uid="{E86ACA24-0B51-43E6-9809-99AACBA86B0F}"/>
    <hyperlink ref="F20" r:id="rId11" xr:uid="{44484D09-13BF-42CA-851E-4EDDF93B056A}"/>
  </hyperlinks>
  <pageMargins left="0.7" right="0.7" top="0.75" bottom="0.75" header="0.3" footer="0.3"/>
  <legacyDrawing r:id="rId1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5361aa-277c-4564-a5ae-ba59d4425469">
      <Terms xmlns="http://schemas.microsoft.com/office/infopath/2007/PartnerControls"/>
    </lcf76f155ced4ddcb4097134ff3c332f>
    <TaxCatchAll xmlns="2a0ee487-0a6c-4113-87f2-c608425d69a7" xsi:nil="true"/>
    <MediaLengthInSeconds xmlns="065361aa-277c-4564-a5ae-ba59d442546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H Y N + V / 2 J y o K k A A A A 9 w A A A B I A H A B D b 2 5 m a W c v U G F j a 2 F n Z S 5 4 b W w g o h g A K K A U A A A A A A A A A A A A A A A A A A A A A A A A A A A A h Y + 9 D o I w H M R f h X S n X z o Y U s r g K o k J 0 b g 2 p U I j / D G 0 W N 7 N w U f y F c Q o 6 u Z w w 9 3 9 h r v 7 9 S a y s W 2 i i + m d 7 S B F D F M U G d B d a a F K 0 e C P 8 Q p l U m y V P q n K R B M M L h l d m a L a + 3 N C S A g B h w X u + o p w S h k 5 5 J t C 1 6 Z V 6 A P b / 3 B s w X k F 2 i A p 9 q 8 x k m P G J 7 E l x 1 S Q O R W 5 h S / B p 8 H P 9 i c U 6 6 H x Q 2 + k g X h X C D J b Q d 4 n 5 A N Q S w M E F A A C A A g A H Y N +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2 D f l c o i k e 4 D g A A A B E A A A A T A B w A R m 9 y b X V s Y X M v U 2 V j d G l v b j E u b S C i G A A o o B Q A A A A A A A A A A A A A A A A A A A A A A A A A A A A r T k 0 u y c z P U w i G 0 I b W A F B L A Q I t A B Q A A g A I A B 2 D f l f 9 i c q C p A A A A P c A A A A S A A A A A A A A A A A A A A A A A A A A A A B D b 2 5 m a W c v U G F j a 2 F n Z S 5 4 b W x Q S w E C L Q A U A A I A C A A d g 3 5 X D 8 r p q 6 Q A A A D p A A A A E w A A A A A A A A A A A A A A A A D w A A A A W 0 N v b n R l b n R f V H l w Z X N d L n h t b F B L A Q I t A B Q A A g A I A B 2 D f l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X K h f i r Z i E S 5 d g s r k K Z B s 8 A A A A A A I A A A A A A B B m A A A A A Q A A I A A A A O n 6 e 5 B R B J i E 2 N Y 3 7 n t F k 1 q m H 5 w r / w P K n j B k Y F D W V q 7 8 A A A A A A 6 A A A A A A g A A I A A A A E P T h 8 v S h z W n P R U o j k T N z o K s H Z M + d m 8 n N Y k y z O B b f w + 9 U A A A A I L x O 9 5 h / F 3 e c 1 B y q r O K K I S N a e k w T P g 5 6 U l O n b Z B 5 p R v 6 3 + M W P j r S 2 S 5 j L v k D T a 0 9 O C c O p u X F S w 2 M K x S j K P X x c + 9 / P V L c U X F F Y T H p r m Q R P J v Q A A A A H / 2 o k Q h e / 5 o 2 q D 8 k H G S J W l b J 7 A 7 1 + 8 T 8 R R G k v b g 5 Q G a V c e w n O q z r l D s 4 4 q W J T o J / 1 g P 6 k / 1 j 7 U Z B O g u v h 7 o e X 4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Έγγραφο" ma:contentTypeID="0x01010023C79E363087754E9713D910ED69411B" ma:contentTypeVersion="15" ma:contentTypeDescription="Δημιουργία νέου εγγράφου" ma:contentTypeScope="" ma:versionID="5aaf2a6d1849aec5a0b5ac6a77835721">
  <xsd:schema xmlns:xsd="http://www.w3.org/2001/XMLSchema" xmlns:xs="http://www.w3.org/2001/XMLSchema" xmlns:p="http://schemas.microsoft.com/office/2006/metadata/properties" xmlns:ns2="065361aa-277c-4564-a5ae-ba59d4425469" xmlns:ns3="2a0ee487-0a6c-4113-87f2-c608425d69a7" targetNamespace="http://schemas.microsoft.com/office/2006/metadata/properties" ma:root="true" ma:fieldsID="e4cc38e2929ff3a4a70b2f79540ae923" ns2:_="" ns3:_="">
    <xsd:import namespace="065361aa-277c-4564-a5ae-ba59d4425469"/>
    <xsd:import namespace="2a0ee487-0a6c-4113-87f2-c608425d69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5361aa-277c-4564-a5ae-ba59d44254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Ετικέτες εικόνας" ma:readOnly="false" ma:fieldId="{5cf76f15-5ced-4ddc-b409-7134ff3c332f}" ma:taxonomyMulti="true" ma:sspId="b25c941c-aa48-4eda-9dbc-02f609179c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0ee487-0a6c-4113-87f2-c608425d69a7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5cf3e97-0850-4c4d-a368-cf43a5b2f9c0}" ma:internalName="TaxCatchAll" ma:showField="CatchAllData" ma:web="2a0ee487-0a6c-4113-87f2-c608425d69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Κοινή χρήση με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Κοινή χρήση με λεπτομέρειες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Τύπος περιεχομένου"/>
        <xsd:element ref="dc:title" minOccurs="0" maxOccurs="1" ma:index="4" ma:displayName="Τίτλο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AAB331-9C60-401E-B20F-1851FEDF795B}">
  <ds:schemaRefs>
    <ds:schemaRef ds:uri="http://schemas.microsoft.com/office/2006/metadata/properties"/>
    <ds:schemaRef ds:uri="http://schemas.microsoft.com/office/infopath/2007/PartnerControls"/>
    <ds:schemaRef ds:uri="065361aa-277c-4564-a5ae-ba59d4425469"/>
    <ds:schemaRef ds:uri="2a0ee487-0a6c-4113-87f2-c608425d69a7"/>
  </ds:schemaRefs>
</ds:datastoreItem>
</file>

<file path=customXml/itemProps2.xml><?xml version="1.0" encoding="utf-8"?>
<ds:datastoreItem xmlns:ds="http://schemas.openxmlformats.org/officeDocument/2006/customXml" ds:itemID="{6E2D1AFA-75E5-4C41-B80D-049DB76F74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924638-C61A-4610-B4AC-944BDCA52604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43DCB417-A4B7-43DA-96C3-DE7E6E57A0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5361aa-277c-4564-a5ae-ba59d4425469"/>
    <ds:schemaRef ds:uri="2a0ee487-0a6c-4113-87f2-c608425d69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Value chain flow diagram</vt:lpstr>
      <vt:lpstr>North</vt:lpstr>
      <vt:lpstr>LCC_N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Aggeliki Konsta</dc:creator>
  <cp:keywords/>
  <dc:description/>
  <cp:lastModifiedBy>Charilaos Benetatos</cp:lastModifiedBy>
  <cp:revision/>
  <dcterms:created xsi:type="dcterms:W3CDTF">2023-11-30T14:33:58Z</dcterms:created>
  <dcterms:modified xsi:type="dcterms:W3CDTF">2025-02-14T12:50:24Z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0x01010023C79E363087754E9713D910ED69411B</vt:lpwstr>
  </property>
  <property fmtid="{D5CDD505-2E9C-101B-9397-08002B2CF9AE}" pid="3" name="Order">
    <vt:r8>240762100</vt:r8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